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9320" windowHeight="8505" firstSheet="1" activeTab="1"/>
  </bookViews>
  <sheets>
    <sheet name="пр№18" sheetId="1" r:id="rId1"/>
    <sheet name="пр№4" sheetId="2" r:id="rId2"/>
  </sheets>
  <definedNames/>
  <calcPr fullCalcOnLoad="1"/>
</workbook>
</file>

<file path=xl/sharedStrings.xml><?xml version="1.0" encoding="utf-8"?>
<sst xmlns="http://schemas.openxmlformats.org/spreadsheetml/2006/main" count="1228" uniqueCount="400">
  <si>
    <t>Рз</t>
  </si>
  <si>
    <t>ПР</t>
  </si>
  <si>
    <t>ЦСР</t>
  </si>
  <si>
    <t>ВР</t>
  </si>
  <si>
    <t>ОБЩЕГОСУДАРСТВЕННЫЕ ВОПРОСЫ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</si>
  <si>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</si>
  <si>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</si>
  <si>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</si>
  <si>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</si>
  <si>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Закупка товаров, работ и услуг для обеспечения муниципальных нужд</t>
  </si>
  <si>
    <t xml:space="preserve">Расходы на выплаты персоналу в целях обеспечения выполнения переданных функций 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</si>
  <si>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</si>
  <si>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</si>
  <si>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</si>
  <si>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</si>
  <si>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</si>
  <si>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</si>
  <si>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</si>
  <si>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Молодежная политика и оздоровление детей</t>
  </si>
  <si>
    <t>Другие вопросы в области образования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</si>
  <si>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</si>
  <si>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</si>
  <si>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</si>
  <si>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Социальное обеспечение и иные выплаты населению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</si>
  <si>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</si>
  <si>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</si>
  <si>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</si>
  <si>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</si>
  <si>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</si>
  <si>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</si>
  <si>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</si>
  <si>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</si>
  <si>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Процентные платежи по государственному долгу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</si>
  <si>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</si>
  <si>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</si>
  <si>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</si>
  <si>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Дошкольное образование</t>
  </si>
  <si>
    <t>КУЛЬТУРА</t>
  </si>
  <si>
    <t>Дворцы и дома культуры, другие учреждения культуры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</si>
  <si>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</si>
  <si>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</si>
  <si>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</si>
  <si>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</si>
  <si>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</si>
  <si>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04</t>
  </si>
  <si>
    <t>05</t>
  </si>
  <si>
    <t>07</t>
  </si>
  <si>
    <t>01</t>
  </si>
  <si>
    <t>03</t>
  </si>
  <si>
    <t>09</t>
  </si>
  <si>
    <t>06</t>
  </si>
  <si>
    <t>001</t>
  </si>
  <si>
    <t>02</t>
  </si>
  <si>
    <t>08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</si>
  <si>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</si>
  <si>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</si>
  <si>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</si>
  <si>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</si>
  <si>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</si>
  <si>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</si>
  <si>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</si>
  <si>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</si>
  <si>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Финансовое обеспечение выполнения функций муниципальных органов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</si>
  <si>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</si>
  <si>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</si>
  <si>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</si>
  <si>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</si>
  <si>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</si>
  <si>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</si>
  <si>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</si>
  <si>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</si>
  <si>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</si>
  <si>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</si>
  <si>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</si>
  <si>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</si>
  <si>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</si>
  <si>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</si>
  <si>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</si>
  <si>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</si>
  <si>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</si>
  <si>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</si>
  <si>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Расходы на обеспечение деятельности (оказание услуг) учреждений в области сельского хозяйства</t>
  </si>
  <si>
    <t>Государственная программа Республики Дагестан «Развитие образования в Республике Дагестан на 2015-2020 годы»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</si>
  <si>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</si>
  <si>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</si>
  <si>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</si>
  <si>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</si>
  <si>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</si>
  <si>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</si>
  <si>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</si>
  <si>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</si>
  <si>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</si>
  <si>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</si>
  <si>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</si>
  <si>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</si>
  <si>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</si>
  <si>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</si>
  <si>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</si>
  <si>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</si>
  <si>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</si>
  <si>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</si>
  <si>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</si>
  <si>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</si>
  <si>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</si>
  <si>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</si>
  <si>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</si>
  <si>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</si>
  <si>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</si>
  <si>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</si>
  <si>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</si>
  <si>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</si>
  <si>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</si>
  <si>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</si>
  <si>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</si>
  <si>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25 2 02 00190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</si>
  <si>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</si>
  <si>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</si>
  <si>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</si>
  <si>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</si>
  <si>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</si>
  <si>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</si>
  <si>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</si>
  <si>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</si>
  <si>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</si>
  <si>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пособия при всех формах устройства детей в семью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</si>
  <si>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</si>
  <si>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</si>
  <si>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Единый сельскохозяйственный налог</t>
  </si>
  <si>
    <t>Код бюджетной классификации Российской Федерации</t>
  </si>
  <si>
    <t>Администрация Сергокалинского района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</si>
  <si>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</si>
  <si>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</si>
  <si>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</si>
  <si>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</si>
  <si>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</si>
  <si>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районов,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</si>
  <si>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</si>
  <si>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</si>
  <si>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</si>
  <si>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</si>
  <si>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</si>
  <si>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субвенции бюджетам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</si>
  <si>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</si>
  <si>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</si>
  <si>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</si>
  <si>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 муниципальных районов</t>
  </si>
  <si>
    <t>1 17 01050 05 0000 180</t>
  </si>
  <si>
    <t>Невыясненные поступления, зачисляемые в бюджеты муниципальных районов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</si>
  <si>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</si>
  <si>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</si>
  <si>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</si>
  <si>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</si>
  <si>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</si>
  <si>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</si>
  <si>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1 05 02010 02 0000 110</t>
  </si>
  <si>
    <t>Единый налог на вмененный доход для отдельных видов деятельности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</si>
  <si>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</si>
  <si>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</si>
  <si>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1 12 01020 01 0000 120</t>
  </si>
  <si>
    <t>Плата за выбросы загрязняющих веществ в атмосферный воздух передвижными объектами</t>
  </si>
  <si>
    <t>1 12 01040 01 0000 120</t>
  </si>
  <si>
    <t>Плата за размещение отходов производства и потребления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</si>
  <si>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</si>
  <si>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</si>
  <si>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1 14 02050 05 0000 410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</si>
  <si>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</si>
  <si>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</si>
  <si>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</si>
  <si>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</si>
  <si>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</si>
  <si>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</si>
  <si>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</si>
  <si>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</si>
  <si>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</si>
  <si>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</si>
  <si>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</si>
  <si>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</si>
  <si>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</si>
  <si>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</si>
  <si>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1 17 05050 05 0000 180</t>
  </si>
  <si>
    <t>Прочие неналоговые доходы бюджетов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</si>
  <si>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</si>
  <si>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мероприятий государственной программы Российской Федерации "Доступная среда" 2011-2020годы</t>
  </si>
  <si>
    <t>Прочие доходы от оказания платных услуг получателями средств бюджетов муниципальных районов (Родительская плата)</t>
  </si>
  <si>
    <t>Межбюджетные трансферты, передаваемые бюджетам муниципальных районов  на государственную поддержку  лучших работников муниципальных учреждений культуры, находящихся на территориях сельских поселений</t>
  </si>
  <si>
    <t>Резервный фонд</t>
  </si>
  <si>
    <t>1 05 01021 01 0000 110</t>
  </si>
  <si>
    <t>1 05 03010 01 0000 110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</si>
  <si>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</si>
  <si>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</si>
  <si>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</si>
  <si>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</si>
  <si>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22 3 07 52600</t>
  </si>
  <si>
    <t>Дорожное хозяйство</t>
  </si>
  <si>
    <t>Межбюджетные трансферты</t>
  </si>
  <si>
    <t>НАЦИОНАЛЬНАЯ ОБОРОНА</t>
  </si>
  <si>
    <t>Мобилизационная и вневойсковая подготовка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</si>
  <si>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</si>
  <si>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</si>
  <si>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</si>
  <si>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</si>
  <si>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</si>
  <si>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Межбюджетные трансферты, передаваемые бюджетам муниципальных районов  на выполнение переданных полномочий из бюджетов сельских поселений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</si>
  <si>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</si>
  <si>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</si>
  <si>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</si>
  <si>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</si>
  <si>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1 03 02230 01 0000 110</t>
  </si>
  <si>
    <t>1 03 02240 01 0000 110</t>
  </si>
  <si>
    <t>1 03 02250 01 0000 110</t>
  </si>
  <si>
    <t>1 03 02260 01 0000 110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</si>
  <si>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</si>
  <si>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</si>
  <si>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</si>
  <si>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</si>
  <si>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</si>
  <si>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</si>
  <si>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</si>
  <si>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</si>
  <si>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</si>
  <si>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</si>
  <si>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</si>
  <si>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</si>
  <si>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</si>
  <si>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</si>
  <si>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</si>
  <si>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</si>
  <si>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</si>
  <si>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</si>
  <si>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1 13 01995 05 0000 130</t>
  </si>
  <si>
    <t>1 13 02995 05 0000 130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</si>
  <si>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</si>
  <si>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</si>
  <si>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</si>
  <si>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</si>
  <si>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</si>
  <si>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</si>
  <si>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</si>
  <si>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</si>
  <si>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</si>
  <si>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</si>
  <si>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</si>
  <si>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</si>
  <si>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</si>
  <si>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</si>
  <si>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1 16 25050 01 0000 140</t>
  </si>
  <si>
    <t>Денежные взыскания (штрафы) за нарушение законодательства в области охраны окружающей среды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</si>
  <si>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</si>
  <si>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</si>
  <si>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1 17 14030 05 0000 180</t>
  </si>
  <si>
    <t>Средства самообложения граждан, зачисляемые в бюджеты муниципальных районов</t>
  </si>
  <si>
    <t>0 10 30100 05 0000 710</t>
  </si>
  <si>
    <t>Получение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</si>
  <si>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0 10 30100 05 0000 810</t>
  </si>
  <si>
    <t>Погащение кредитов от других бюджетов бюджетной системы Российской Федерации, бюджетами  муниципальных районов в валюте Российской Федерации</t>
  </si>
  <si>
    <t>Увеличение прочих остатков денежных средств бюджетов муниципальных районов</t>
  </si>
  <si>
    <t>01 05 02 01 05 0000 510</t>
  </si>
  <si>
    <t>01 05 02 01 05 0000 610</t>
  </si>
  <si>
    <t>Перечень кодов источников финансирования дефицитов бюджетов</t>
  </si>
  <si>
    <t>0 10 00000 00 0000 000</t>
  </si>
  <si>
    <t>ИСТОЧНИКИ ВНУТРЕННЕГО ФИНАНСИРОВАНИЯ ДЕФИЦИТОВ БЮДЖЕТОВ</t>
  </si>
  <si>
    <t>1 09 07053 05 0000 110</t>
  </si>
  <si>
    <t>Прочие местные налоги и сборы, мобилизуемые на территориях муниципальных районов</t>
  </si>
  <si>
    <t>1 16 30030 01 0000 140</t>
  </si>
  <si>
    <t>Прочие денежные взыскания, (штрафы) за правонарушения в области дорожного движения</t>
  </si>
  <si>
    <t>Межбюджетные трансферты, передаваемые бюджетам муниципальных районов  для компенсации дополнительных расходов, возникщих в результате решений, принятыми органами власти другого уровня</t>
  </si>
  <si>
    <t>11</t>
  </si>
  <si>
    <t>Резервные средства</t>
  </si>
  <si>
    <t>13</t>
  </si>
  <si>
    <t>Приложение №18</t>
  </si>
  <si>
    <t>Наименование главного администратора доходов и источников финансирования дефицита местного бюджета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</si>
  <si>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</si>
  <si>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бюджета</t>
  </si>
  <si>
    <t>Перечень кодов и администраторов доходов районного бюджета</t>
  </si>
  <si>
    <t>Иные дотации</t>
  </si>
  <si>
    <t xml:space="preserve">Дотации бюджетам муниципальных районов  на частичную компенсацию дополнительных расходов на повышение оплаты труда работников бюджетной сферы 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</si>
  <si>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</si>
  <si>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</si>
  <si>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2 02 20051 05 0000 150</t>
  </si>
  <si>
    <t>2 02 25555 05 0000 150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</si>
  <si>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</si>
  <si>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2 02 25519 05 0000 150</t>
  </si>
  <si>
    <t>Субсидия бюджетам муниципальных районов на поддержку отрасли культуры</t>
  </si>
  <si>
    <t>2 02 15001 05 0000 150</t>
  </si>
  <si>
    <t>2 02 15009 05 0000 150</t>
  </si>
  <si>
    <t>2 02 20041 05 0000 150</t>
  </si>
  <si>
    <t>2 02 25027 05 0000 150</t>
  </si>
  <si>
    <t>2 02 29999 05 0000 150</t>
  </si>
  <si>
    <t>2 02 35930 05 0000 150</t>
  </si>
  <si>
    <t>2 02 35120 05 0000 150</t>
  </si>
  <si>
    <t>2 02 35118 05 0000 150</t>
  </si>
  <si>
    <t>2 02 35260 05 0000 150</t>
  </si>
  <si>
    <t>2 02 30024 05 0000 150</t>
  </si>
  <si>
    <t>2 02 30027 05 0000 150</t>
  </si>
  <si>
    <t>2 02 30029 05 0000 150</t>
  </si>
  <si>
    <t>2 02 35082 05 0000 150</t>
  </si>
  <si>
    <t>2 02 39999 05 0000 150</t>
  </si>
  <si>
    <t>2 02 40014 05 0000 150</t>
  </si>
  <si>
    <t>2 02 45144 05 0000 150</t>
  </si>
  <si>
    <t>2 02 45146 05 0000 150</t>
  </si>
  <si>
    <t>2 02 45147 05 0000 150</t>
  </si>
  <si>
    <t>2 02 45148 05 0000 150</t>
  </si>
  <si>
    <t>2 02 45160 05 0000 150</t>
  </si>
  <si>
    <t>2 02 49999 05 0000 150</t>
  </si>
  <si>
    <t>2 04 05020 05 0000 150</t>
  </si>
  <si>
    <t>2 07 05020 05 0000 150</t>
  </si>
  <si>
    <t>2 18 60010 05 0000 150</t>
  </si>
  <si>
    <t>2 19 45160 05 0000 150</t>
  </si>
  <si>
    <t>2 19 60010 05 0000 150</t>
  </si>
  <si>
    <t>Премии и гранты</t>
  </si>
  <si>
    <t>12</t>
  </si>
  <si>
    <t>Формирование современной городской среды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</si>
  <si>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</si>
  <si>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</si>
  <si>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</si>
  <si>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46 0 F2 55550</t>
  </si>
  <si>
    <t>Субвенции бюджетам муниципальных районов на проведение Всероссийской перепеси населения в 2021 г.</t>
  </si>
  <si>
    <t>2 02 35469 05 0000 150</t>
  </si>
  <si>
    <t>1 16 32000 05 0000 140</t>
  </si>
  <si>
    <t>Денежные взыскания, налагаемые в возмещение ущерба причиненного в результате незаконного или не целевого использования бюджетных средств</t>
  </si>
  <si>
    <t>1 16 18050 05 0000 140</t>
  </si>
  <si>
    <t>Денежные взыскания (штрафы), за нарушение бюджетного законодательства</t>
  </si>
  <si>
    <t xml:space="preserve">№121  от 20.12.2019 года </t>
  </si>
  <si>
    <t>88 1</t>
  </si>
  <si>
    <t>88 1 00 20000</t>
  </si>
  <si>
    <t>99 8 00 21000</t>
  </si>
  <si>
    <t>МКУ "ЦБ"</t>
  </si>
  <si>
    <t>«Закупка товаров, работ, услуг в сфере информационно-коммуникационных технологий».</t>
  </si>
  <si>
    <t>"Закупка энергетических ресурсов"</t>
  </si>
  <si>
    <t>07 4 02 21000</t>
  </si>
  <si>
    <t>14 Б0120000</t>
  </si>
  <si>
    <t>Дорожный фонд</t>
  </si>
  <si>
    <t>МКУ"ЖКХ,А и СЕЗ"</t>
  </si>
  <si>
    <t>Госстандарт дошкольного образования</t>
  </si>
  <si>
    <t>20 2 02 00590</t>
  </si>
  <si>
    <t>МЕЖБЮДЖЕТНЫЕ ТРАНСФЕРТЫ</t>
  </si>
  <si>
    <t>Дотация на выравнивание бюджетной обеспеченности</t>
  </si>
  <si>
    <t>Резервный фонд ЧС</t>
  </si>
  <si>
    <t>99 9 00 20680</t>
  </si>
  <si>
    <t>оплата услуг связи</t>
  </si>
  <si>
    <t>10</t>
  </si>
  <si>
    <t>классное руководство</t>
  </si>
  <si>
    <t>19202R3030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</si>
  <si>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2023 год</t>
  </si>
  <si>
    <t xml:space="preserve">оплата услуг связи </t>
  </si>
  <si>
    <t>167004112R</t>
  </si>
  <si>
    <t>Субсидия</t>
  </si>
  <si>
    <t xml:space="preserve">Функционирование законодательных органов муниципальной власти </t>
  </si>
  <si>
    <t xml:space="preserve">Увеличение стоимости основных средств </t>
  </si>
  <si>
    <t>водопровод</t>
  </si>
  <si>
    <t>"О внесении изменений в бюджет МР "Лакский район" на 2023год и плановый период 2024-2025гг.</t>
  </si>
  <si>
    <t>Иные выплаты текущего характера физическим лицам</t>
  </si>
  <si>
    <t>Приобретение стройматериалов</t>
  </si>
  <si>
    <t>Приобретение продуктов питания</t>
  </si>
  <si>
    <t>19202R3040</t>
  </si>
  <si>
    <t>Пенсии,пособия выплачиваемые организациями сектора государственного управления</t>
  </si>
  <si>
    <t>19202И2590</t>
  </si>
  <si>
    <t xml:space="preserve">Заработная плата </t>
  </si>
  <si>
    <t>192ЕВ51790</t>
  </si>
  <si>
    <t xml:space="preserve">Начисления на оплату труда </t>
  </si>
  <si>
    <t>Прочие работы,услуги</t>
  </si>
  <si>
    <t>Увеличение стоимости основных средств</t>
  </si>
  <si>
    <t>20209R5194</t>
  </si>
  <si>
    <t>202А255191</t>
  </si>
  <si>
    <t>202А255192</t>
  </si>
  <si>
    <t>22 3 07 81520</t>
  </si>
  <si>
    <t>Прочие выплаты</t>
  </si>
  <si>
    <t>9992649900</t>
  </si>
  <si>
    <t>521</t>
  </si>
  <si>
    <t>10853</t>
  </si>
  <si>
    <t>9990041120</t>
  </si>
  <si>
    <t>522</t>
  </si>
  <si>
    <t>827,1</t>
  </si>
  <si>
    <t>9670003510</t>
  </si>
  <si>
    <t>1415</t>
  </si>
  <si>
    <t>9660001000</t>
  </si>
  <si>
    <t>208</t>
  </si>
  <si>
    <t>9660005000</t>
  </si>
  <si>
    <t>392</t>
  </si>
  <si>
    <t>202А155130</t>
  </si>
  <si>
    <t>8810020000</t>
  </si>
  <si>
    <t>60</t>
  </si>
  <si>
    <t>8830020000</t>
  </si>
  <si>
    <t>100</t>
  </si>
  <si>
    <t>9980020005</t>
  </si>
  <si>
    <t>40</t>
  </si>
  <si>
    <t>Работы ,услуги по содержанию имущества</t>
  </si>
  <si>
    <t>19202R7500</t>
  </si>
  <si>
    <t>97В0020000</t>
  </si>
  <si>
    <t>Проведение выборов</t>
  </si>
  <si>
    <r>
      <t xml:space="preserve">                                        </t>
    </r>
    <r>
      <rPr>
        <b/>
        <i/>
        <sz val="12"/>
        <color indexed="8"/>
        <rFont val="Times New Roman"/>
        <family val="1"/>
      </rPr>
      <t>Приложение №4</t>
    </r>
  </si>
  <si>
    <t>32786,8</t>
  </si>
  <si>
    <t xml:space="preserve">Работы,услуги по содержанию имущества </t>
  </si>
  <si>
    <t>51303R5760</t>
  </si>
  <si>
    <t>Иные выплаты текущего характера физ.лицам</t>
  </si>
  <si>
    <t>519840,3</t>
  </si>
  <si>
    <t>Субсидия всего:</t>
  </si>
  <si>
    <t>97B0020000</t>
  </si>
  <si>
    <t>56</t>
  </si>
  <si>
    <t>МР "Лакский район» от 26.09.2023г.  №48.1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</si>
</sst>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72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mbria"/>
      <family val="1"/>
    </font>
    <font>
      <sz val="8"/>
      <color indexed="8"/>
      <name val="Arial Cyr"/>
      <family val="0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63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29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b/>
      <sz val="12"/>
      <color theme="5" tint="0.5999900102615356"/>
      <name val="Times New Roman"/>
      <family val="1"/>
    </font>
    <font>
      <sz val="13"/>
      <color theme="1"/>
      <name val="Calibri"/>
      <family val="2"/>
    </font>
    <font>
      <sz val="13"/>
      <color rgb="FF464C55"/>
      <name val="Calibri"/>
      <family val="2"/>
    </font>
    <font>
      <sz val="13"/>
      <color rgb="FF000000"/>
      <name val="Calibri"/>
      <family val="2"/>
    </font>
    <font>
      <b/>
      <sz val="14"/>
      <color theme="1"/>
      <name val="Cambria"/>
      <family val="1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49" fontId="58" fillId="0" borderId="13" xfId="0" applyNumberFormat="1" applyFont="1" applyBorder="1" applyAlignment="1">
      <alignment horizontal="center"/>
    </xf>
    <xf numFmtId="49" fontId="59" fillId="0" borderId="13" xfId="0" applyNumberFormat="1" applyFont="1" applyBorder="1" applyAlignment="1">
      <alignment horizontal="center"/>
    </xf>
    <xf numFmtId="49" fontId="60" fillId="0" borderId="12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4" fillId="6" borderId="12" xfId="0" applyFont="1" applyFill="1" applyBorder="1" applyAlignment="1">
      <alignment horizontal="center" vertical="center" wrapText="1"/>
    </xf>
    <xf numFmtId="164" fontId="54" fillId="6" borderId="11" xfId="0" applyNumberFormat="1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 wrapText="1"/>
    </xf>
    <xf numFmtId="0" fontId="54" fillId="6" borderId="11" xfId="0" applyFont="1" applyFill="1" applyBorder="1" applyAlignment="1">
      <alignment horizontal="center" vertical="center" wrapText="1"/>
    </xf>
    <xf numFmtId="0" fontId="55" fillId="6" borderId="11" xfId="0" applyFont="1" applyFill="1" applyBorder="1" applyAlignment="1">
      <alignment horizontal="center" vertical="center" wrapText="1"/>
    </xf>
    <xf numFmtId="49" fontId="55" fillId="6" borderId="11" xfId="0" applyNumberFormat="1" applyFont="1" applyFill="1" applyBorder="1" applyAlignment="1">
      <alignment horizontal="center" vertical="center" wrapText="1"/>
    </xf>
    <xf numFmtId="49" fontId="54" fillId="11" borderId="11" xfId="0" applyNumberFormat="1" applyFont="1" applyFill="1" applyBorder="1" applyAlignment="1">
      <alignment horizontal="center" vertical="center" wrapText="1"/>
    </xf>
    <xf numFmtId="0" fontId="54" fillId="11" borderId="11" xfId="0" applyFont="1" applyFill="1" applyBorder="1" applyAlignment="1">
      <alignment horizontal="center" vertical="center" wrapText="1"/>
    </xf>
    <xf numFmtId="0" fontId="55" fillId="11" borderId="12" xfId="0" applyFont="1" applyFill="1" applyBorder="1" applyAlignment="1">
      <alignment horizontal="center" vertical="center" wrapText="1"/>
    </xf>
    <xf numFmtId="49" fontId="57" fillId="6" borderId="11" xfId="0" applyNumberFormat="1" applyFont="1" applyFill="1" applyBorder="1" applyAlignment="1">
      <alignment horizontal="center" vertical="center" wrapText="1"/>
    </xf>
    <xf numFmtId="164" fontId="55" fillId="6" borderId="11" xfId="0" applyNumberFormat="1" applyFont="1" applyFill="1" applyBorder="1" applyAlignment="1">
      <alignment horizontal="center" vertical="center" wrapText="1"/>
    </xf>
    <xf numFmtId="49" fontId="56" fillId="6" borderId="11" xfId="0" applyNumberFormat="1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  <xf numFmtId="0" fontId="55" fillId="6" borderId="16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 wrapText="1"/>
    </xf>
    <xf numFmtId="49" fontId="56" fillId="11" borderId="11" xfId="0" applyNumberFormat="1" applyFont="1" applyFill="1" applyBorder="1" applyAlignment="1">
      <alignment horizontal="center" vertical="center" wrapText="1"/>
    </xf>
    <xf numFmtId="2" fontId="54" fillId="6" borderId="11" xfId="0" applyNumberFormat="1" applyFont="1" applyFill="1" applyBorder="1" applyAlignment="1">
      <alignment horizontal="center" vertical="center" wrapText="1"/>
    </xf>
    <xf numFmtId="4" fontId="55" fillId="6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49" fontId="57" fillId="6" borderId="17" xfId="0" applyNumberFormat="1" applyFont="1" applyFill="1" applyBorder="1" applyAlignment="1">
      <alignment horizontal="center" vertical="center" wrapText="1"/>
    </xf>
    <xf numFmtId="0" fontId="55" fillId="6" borderId="17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11" borderId="11" xfId="0" applyFont="1" applyFill="1" applyBorder="1" applyAlignment="1">
      <alignment horizontal="center" vertical="center" wrapText="1"/>
    </xf>
    <xf numFmtId="49" fontId="56" fillId="6" borderId="0" xfId="0" applyNumberFormat="1" applyFont="1" applyFill="1" applyBorder="1" applyAlignment="1">
      <alignment horizontal="center" vertical="center" wrapText="1"/>
    </xf>
    <xf numFmtId="0" fontId="55" fillId="6" borderId="18" xfId="0" applyFont="1" applyFill="1" applyBorder="1" applyAlignment="1">
      <alignment horizontal="center"/>
    </xf>
    <xf numFmtId="0" fontId="55" fillId="6" borderId="11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 wrapText="1"/>
    </xf>
    <xf numFmtId="0" fontId="55" fillId="6" borderId="11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0" fontId="56" fillId="0" borderId="12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9" fontId="54" fillId="6" borderId="11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vertical="center" wrapText="1"/>
    </xf>
    <xf numFmtId="0" fontId="56" fillId="6" borderId="12" xfId="0" applyFont="1" applyFill="1" applyBorder="1" applyAlignment="1">
      <alignment vertical="center" wrapText="1"/>
    </xf>
    <xf numFmtId="0" fontId="56" fillId="6" borderId="11" xfId="0" applyFont="1" applyFill="1" applyBorder="1" applyAlignment="1">
      <alignment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62" fillId="0" borderId="13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2" fillId="0" borderId="13" xfId="0" applyFont="1" applyBorder="1" applyAlignment="1">
      <alignment/>
    </xf>
    <xf numFmtId="0" fontId="62" fillId="0" borderId="0" xfId="0" applyFont="1" applyBorder="1" applyAlignment="1">
      <alignment/>
    </xf>
    <xf numFmtId="0" fontId="54" fillId="6" borderId="12" xfId="0" applyFont="1" applyFill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2" fontId="55" fillId="6" borderId="11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4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4" fontId="54" fillId="6" borderId="11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2" fontId="54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vertical="center" wrapText="1"/>
    </xf>
    <xf numFmtId="164" fontId="54" fillId="0" borderId="11" xfId="0" applyNumberFormat="1" applyFont="1" applyBorder="1" applyAlignment="1">
      <alignment horizontal="center" vertical="center" wrapText="1"/>
    </xf>
    <xf numFmtId="49" fontId="54" fillId="6" borderId="17" xfId="0" applyNumberFormat="1" applyFont="1" applyFill="1" applyBorder="1" applyAlignment="1">
      <alignment horizontal="center" vertical="center" wrapText="1"/>
    </xf>
    <xf numFmtId="0" fontId="54" fillId="6" borderId="17" xfId="0" applyFont="1" applyFill="1" applyBorder="1" applyAlignment="1">
      <alignment horizontal="center" vertical="center" wrapText="1"/>
    </xf>
    <xf numFmtId="49" fontId="56" fillId="0" borderId="13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49" fontId="56" fillId="0" borderId="22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left" wrapText="1"/>
    </xf>
    <xf numFmtId="0" fontId="56" fillId="0" borderId="24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/>
    </xf>
    <xf numFmtId="0" fontId="54" fillId="0" borderId="23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right"/>
    </xf>
    <xf numFmtId="49" fontId="54" fillId="0" borderId="13" xfId="0" applyNumberFormat="1" applyFont="1" applyBorder="1" applyAlignment="1">
      <alignment horizontal="right"/>
    </xf>
    <xf numFmtId="0" fontId="54" fillId="0" borderId="13" xfId="0" applyFont="1" applyBorder="1" applyAlignment="1">
      <alignment/>
    </xf>
    <xf numFmtId="49" fontId="54" fillId="0" borderId="13" xfId="0" applyNumberFormat="1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left" wrapText="1"/>
    </xf>
    <xf numFmtId="0" fontId="62" fillId="0" borderId="27" xfId="0" applyFont="1" applyBorder="1" applyAlignment="1">
      <alignment horizontal="left"/>
    </xf>
    <xf numFmtId="0" fontId="55" fillId="0" borderId="28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top"/>
    </xf>
    <xf numFmtId="49" fontId="54" fillId="0" borderId="28" xfId="0" applyNumberFormat="1" applyFont="1" applyBorder="1" applyAlignment="1">
      <alignment horizontal="left" vertical="top"/>
    </xf>
    <xf numFmtId="0" fontId="56" fillId="0" borderId="29" xfId="0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49" fontId="56" fillId="0" borderId="30" xfId="0" applyNumberFormat="1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4" fillId="0" borderId="28" xfId="0" applyFont="1" applyBorder="1" applyAlignment="1">
      <alignment/>
    </xf>
    <xf numFmtId="165" fontId="54" fillId="6" borderId="11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6" fillId="6" borderId="13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Border="1" applyAlignment="1">
      <alignment horizontal="center"/>
    </xf>
    <xf numFmtId="0" fontId="64" fillId="0" borderId="14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6" fillId="0" borderId="14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0" fillId="0" borderId="31" xfId="0" applyFont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0" fillId="0" borderId="32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0" fontId="36" fillId="0" borderId="20" xfId="0" applyFont="1" applyBorder="1" applyAlignment="1">
      <alignment vertical="center"/>
    </xf>
    <xf numFmtId="0" fontId="36" fillId="0" borderId="20" xfId="0" applyFont="1" applyBorder="1" applyAlignment="1">
      <alignment/>
    </xf>
    <xf numFmtId="0" fontId="56" fillId="0" borderId="14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/>
    </xf>
    <xf numFmtId="0" fontId="64" fillId="0" borderId="13" xfId="0" applyFont="1" applyBorder="1" applyAlignment="1">
      <alignment horizontal="center" wrapText="1"/>
    </xf>
    <xf numFmtId="0" fontId="67" fillId="0" borderId="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justify" vertical="center" wrapText="1"/>
    </xf>
    <xf numFmtId="0" fontId="70" fillId="0" borderId="31" xfId="0" applyFont="1" applyBorder="1" applyAlignment="1">
      <alignment horizontal="justify" vertical="center" wrapText="1"/>
    </xf>
    <xf numFmtId="0" fontId="70" fillId="0" borderId="32" xfId="0" applyFont="1" applyBorder="1" applyAlignment="1">
      <alignment horizontal="justify" vertical="center" wrapText="1"/>
    </xf>
    <xf numFmtId="0" fontId="64" fillId="34" borderId="13" xfId="0" applyFont="1" applyFill="1" applyBorder="1" applyAlignment="1">
      <alignment horizontal="center"/>
    </xf>
    <xf numFmtId="49" fontId="64" fillId="34" borderId="13" xfId="0" applyNumberFormat="1" applyFont="1" applyFill="1" applyBorder="1" applyAlignment="1">
      <alignment horizontal="center"/>
    </xf>
    <xf numFmtId="0" fontId="71" fillId="0" borderId="37" xfId="0" applyFont="1" applyBorder="1" applyAlignment="1">
      <alignment horizontal="center" wrapText="1"/>
    </xf>
    <xf numFmtId="0" fontId="71" fillId="0" borderId="38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right" vertical="center"/>
    </xf>
    <xf numFmtId="0" fontId="54" fillId="0" borderId="19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49" fontId="57" fillId="6" borderId="19" xfId="0" applyNumberFormat="1" applyFont="1" applyFill="1" applyBorder="1" applyAlignment="1">
      <alignment horizontal="center" vertical="center" wrapText="1"/>
    </xf>
    <xf numFmtId="49" fontId="57" fillId="6" borderId="12" xfId="0" applyNumberFormat="1" applyFont="1" applyFill="1" applyBorder="1" applyAlignment="1">
      <alignment horizontal="center" vertical="center" wrapText="1"/>
    </xf>
    <xf numFmtId="0" fontId="56" fillId="6" borderId="19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54" fillId="6" borderId="19" xfId="0" applyFont="1" applyFill="1" applyBorder="1" applyAlignment="1">
      <alignment horizontal="center" vertical="center" wrapText="1"/>
    </xf>
    <xf numFmtId="0" fontId="54" fillId="6" borderId="12" xfId="0" applyFont="1" applyFill="1" applyBorder="1" applyAlignment="1">
      <alignment horizontal="center" vertical="center" wrapText="1"/>
    </xf>
    <xf numFmtId="2" fontId="55" fillId="6" borderId="19" xfId="0" applyNumberFormat="1" applyFont="1" applyFill="1" applyBorder="1" applyAlignment="1">
      <alignment horizontal="center" vertical="center" wrapText="1"/>
    </xf>
    <xf numFmtId="2" fontId="55" fillId="6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7"/>
  <sheetViews>
    <sheetView zoomScalePageLayoutView="0" workbookViewId="0" topLeftCell="A1">
      <selection activeCell="B7" sqref="B7:G7"/>
    </sheetView>
  </sheetViews>
  <sheetFormatPr defaultColWidth="9.140625" defaultRowHeight="12.75"/>
  <cols>
    <col min="2" max="2" width="16.00390625" style="0" customWidth="1"/>
    <col min="4" max="4" width="21.7109375" style="0" customWidth="1"/>
    <col min="7" max="7" width="33.8515625" style="0" customWidth="1"/>
  </cols>
  <sheetData>
    <row r="2" spans="2:7" ht="15.75">
      <c r="B2" s="173" t="s">
        <v>269</v>
      </c>
      <c r="C2" s="173"/>
      <c r="D2" s="173"/>
      <c r="E2" s="173"/>
      <c r="F2" s="173"/>
      <c r="G2" s="173"/>
    </row>
    <row r="3" spans="2:7" ht="15.75">
      <c r="B3" s="173" t="s">
        <v>126</v>
      </c>
      <c r="C3" s="173"/>
      <c r="D3" s="173"/>
      <c r="E3" s="173"/>
      <c r="F3" s="173"/>
      <c r="G3" s="173"/>
    </row>
    <row r="4" spans="2:7" ht="15.75">
      <c r="B4" s="173" t="s">
        <v>55</v>
      </c>
      <c r="C4" s="173"/>
      <c r="D4" s="173"/>
      <c r="E4" s="173"/>
      <c r="F4" s="173"/>
      <c r="G4" s="173"/>
    </row>
    <row r="5" spans="2:7" ht="15.75">
      <c r="B5" s="173" t="s">
        <v>322</v>
      </c>
      <c r="C5" s="173"/>
      <c r="D5" s="173"/>
      <c r="E5" s="173"/>
      <c r="F5" s="173"/>
      <c r="G5" s="173"/>
    </row>
    <row r="6" spans="2:7" ht="15.75">
      <c r="B6" s="16"/>
      <c r="C6" s="16"/>
      <c r="D6" s="16"/>
      <c r="E6" s="16"/>
      <c r="F6" s="16"/>
      <c r="G6" s="16"/>
    </row>
    <row r="7" spans="2:7" ht="15.75">
      <c r="B7" s="171" t="s">
        <v>273</v>
      </c>
      <c r="C7" s="171"/>
      <c r="D7" s="171"/>
      <c r="E7" s="171"/>
      <c r="F7" s="171"/>
      <c r="G7" s="171"/>
    </row>
    <row r="8" spans="2:7" ht="15.75">
      <c r="B8" s="16"/>
      <c r="C8" s="16"/>
      <c r="D8" s="16"/>
      <c r="E8" s="16"/>
      <c r="F8" s="16"/>
      <c r="G8" s="16"/>
    </row>
    <row r="9" spans="2:7" ht="15.75" thickBot="1">
      <c r="B9" s="174"/>
      <c r="C9" s="174"/>
      <c r="D9" s="175"/>
      <c r="E9" s="175"/>
      <c r="F9" s="10"/>
      <c r="G9" s="10"/>
    </row>
    <row r="10" spans="2:7" ht="33.75" customHeight="1" thickBot="1">
      <c r="B10" s="159" t="s">
        <v>128</v>
      </c>
      <c r="C10" s="170"/>
      <c r="D10" s="170"/>
      <c r="E10" s="164" t="s">
        <v>270</v>
      </c>
      <c r="F10" s="165"/>
      <c r="G10" s="166"/>
    </row>
    <row r="11" spans="2:7" ht="125.25" customHeight="1" thickBot="1">
      <c r="B11" s="15" t="s">
        <v>271</v>
      </c>
      <c r="C11" s="170" t="s">
        <v>272</v>
      </c>
      <c r="D11" s="170"/>
      <c r="E11" s="167"/>
      <c r="F11" s="168"/>
      <c r="G11" s="169"/>
    </row>
    <row r="12" spans="2:7" ht="22.5" customHeight="1" thickBot="1">
      <c r="B12" s="14" t="s">
        <v>51</v>
      </c>
      <c r="C12" s="170"/>
      <c r="D12" s="160"/>
      <c r="E12" s="176" t="s">
        <v>129</v>
      </c>
      <c r="F12" s="177"/>
      <c r="G12" s="178"/>
    </row>
    <row r="13" spans="2:7" ht="38.25" customHeight="1" thickBot="1">
      <c r="B13" s="13" t="s">
        <v>51</v>
      </c>
      <c r="C13" s="159" t="s">
        <v>283</v>
      </c>
      <c r="D13" s="160"/>
      <c r="E13" s="161" t="s">
        <v>130</v>
      </c>
      <c r="F13" s="162"/>
      <c r="G13" s="163"/>
    </row>
    <row r="14" spans="2:7" ht="72.75" customHeight="1" thickBot="1">
      <c r="B14" s="17" t="s">
        <v>51</v>
      </c>
      <c r="C14" s="159" t="s">
        <v>284</v>
      </c>
      <c r="D14" s="160"/>
      <c r="E14" s="159" t="s">
        <v>275</v>
      </c>
      <c r="F14" s="170"/>
      <c r="G14" s="172"/>
    </row>
    <row r="15" spans="2:7" ht="99.75" customHeight="1" thickBot="1">
      <c r="B15" s="13" t="s">
        <v>51</v>
      </c>
      <c r="C15" s="159" t="s">
        <v>285</v>
      </c>
      <c r="D15" s="160"/>
      <c r="E15" s="161" t="s">
        <v>131</v>
      </c>
      <c r="F15" s="162"/>
      <c r="G15" s="163"/>
    </row>
    <row r="16" spans="2:7" ht="39" customHeight="1" thickBot="1">
      <c r="B16" s="13" t="s">
        <v>51</v>
      </c>
      <c r="C16" s="159" t="s">
        <v>278</v>
      </c>
      <c r="D16" s="160"/>
      <c r="E16" s="161" t="s">
        <v>181</v>
      </c>
      <c r="F16" s="162"/>
      <c r="G16" s="163"/>
    </row>
    <row r="17" spans="2:7" ht="39" customHeight="1" thickBot="1">
      <c r="B17" s="19" t="s">
        <v>51</v>
      </c>
      <c r="C17" s="159" t="s">
        <v>281</v>
      </c>
      <c r="D17" s="160"/>
      <c r="E17" s="159" t="s">
        <v>282</v>
      </c>
      <c r="F17" s="170"/>
      <c r="G17" s="172"/>
    </row>
    <row r="18" spans="2:7" ht="77.25" customHeight="1" thickBot="1">
      <c r="B18" s="19" t="s">
        <v>51</v>
      </c>
      <c r="C18" s="159" t="s">
        <v>279</v>
      </c>
      <c r="D18" s="160"/>
      <c r="E18" s="159" t="s">
        <v>280</v>
      </c>
      <c r="F18" s="170"/>
      <c r="G18" s="172"/>
    </row>
    <row r="19" spans="2:7" ht="72" customHeight="1" thickBot="1">
      <c r="B19" s="13" t="s">
        <v>51</v>
      </c>
      <c r="C19" s="159" t="s">
        <v>286</v>
      </c>
      <c r="D19" s="160"/>
      <c r="E19" s="161" t="s">
        <v>182</v>
      </c>
      <c r="F19" s="162"/>
      <c r="G19" s="163"/>
    </row>
    <row r="20" spans="2:7" ht="37.5" customHeight="1" thickBot="1">
      <c r="B20" s="13" t="s">
        <v>51</v>
      </c>
      <c r="C20" s="159" t="s">
        <v>287</v>
      </c>
      <c r="D20" s="160"/>
      <c r="E20" s="161" t="s">
        <v>132</v>
      </c>
      <c r="F20" s="162"/>
      <c r="G20" s="163"/>
    </row>
    <row r="21" spans="2:7" ht="56.25" customHeight="1" thickBot="1">
      <c r="B21" s="13" t="s">
        <v>51</v>
      </c>
      <c r="C21" s="159" t="s">
        <v>288</v>
      </c>
      <c r="D21" s="160"/>
      <c r="E21" s="161" t="s">
        <v>133</v>
      </c>
      <c r="F21" s="162"/>
      <c r="G21" s="163"/>
    </row>
    <row r="22" spans="2:7" ht="73.5" customHeight="1" thickBot="1">
      <c r="B22" s="13" t="s">
        <v>51</v>
      </c>
      <c r="C22" s="159" t="s">
        <v>289</v>
      </c>
      <c r="D22" s="160"/>
      <c r="E22" s="159" t="s">
        <v>134</v>
      </c>
      <c r="F22" s="170"/>
      <c r="G22" s="172"/>
    </row>
    <row r="23" spans="2:7" ht="69.75" customHeight="1" thickBot="1">
      <c r="B23" s="13" t="s">
        <v>51</v>
      </c>
      <c r="C23" s="159" t="s">
        <v>290</v>
      </c>
      <c r="D23" s="160"/>
      <c r="E23" s="159" t="s">
        <v>135</v>
      </c>
      <c r="F23" s="170"/>
      <c r="G23" s="172"/>
    </row>
    <row r="24" spans="2:7" ht="72.75" customHeight="1" thickBot="1">
      <c r="B24" s="13" t="s">
        <v>51</v>
      </c>
      <c r="C24" s="159" t="s">
        <v>291</v>
      </c>
      <c r="D24" s="160"/>
      <c r="E24" s="161" t="s">
        <v>136</v>
      </c>
      <c r="F24" s="162"/>
      <c r="G24" s="163"/>
    </row>
    <row r="25" spans="2:7" ht="59.25" customHeight="1" thickBot="1">
      <c r="B25" s="13" t="s">
        <v>51</v>
      </c>
      <c r="C25" s="159" t="s">
        <v>292</v>
      </c>
      <c r="D25" s="160"/>
      <c r="E25" s="161" t="s">
        <v>137</v>
      </c>
      <c r="F25" s="162"/>
      <c r="G25" s="163"/>
    </row>
    <row r="26" spans="2:7" ht="69.75" customHeight="1" thickBot="1">
      <c r="B26" s="13" t="s">
        <v>51</v>
      </c>
      <c r="C26" s="159" t="s">
        <v>293</v>
      </c>
      <c r="D26" s="160"/>
      <c r="E26" s="161" t="s">
        <v>138</v>
      </c>
      <c r="F26" s="162"/>
      <c r="G26" s="163"/>
    </row>
    <row r="27" spans="2:7" ht="108" customHeight="1" thickBot="1">
      <c r="B27" s="13" t="s">
        <v>51</v>
      </c>
      <c r="C27" s="159" t="s">
        <v>294</v>
      </c>
      <c r="D27" s="160"/>
      <c r="E27" s="161" t="s">
        <v>139</v>
      </c>
      <c r="F27" s="162"/>
      <c r="G27" s="163"/>
    </row>
    <row r="28" spans="2:7" ht="91.5" customHeight="1" thickBot="1">
      <c r="B28" s="13" t="s">
        <v>51</v>
      </c>
      <c r="C28" s="159" t="s">
        <v>295</v>
      </c>
      <c r="D28" s="160"/>
      <c r="E28" s="161" t="s">
        <v>140</v>
      </c>
      <c r="F28" s="162"/>
      <c r="G28" s="163"/>
    </row>
    <row r="29" spans="2:7" ht="91.5" customHeight="1" thickBot="1">
      <c r="B29" s="40" t="s">
        <v>51</v>
      </c>
      <c r="C29" s="159" t="s">
        <v>317</v>
      </c>
      <c r="D29" s="160"/>
      <c r="E29" s="161" t="s">
        <v>316</v>
      </c>
      <c r="F29" s="162"/>
      <c r="G29" s="163"/>
    </row>
    <row r="30" spans="2:7" ht="49.5" customHeight="1" thickBot="1">
      <c r="B30" s="13" t="s">
        <v>51</v>
      </c>
      <c r="C30" s="159" t="s">
        <v>296</v>
      </c>
      <c r="D30" s="160"/>
      <c r="E30" s="159" t="s">
        <v>141</v>
      </c>
      <c r="F30" s="170"/>
      <c r="G30" s="172"/>
    </row>
    <row r="31" spans="2:7" ht="68.25" customHeight="1" thickBot="1">
      <c r="B31" s="13" t="s">
        <v>51</v>
      </c>
      <c r="C31" s="159" t="s">
        <v>297</v>
      </c>
      <c r="D31" s="160"/>
      <c r="E31" s="161" t="s">
        <v>202</v>
      </c>
      <c r="F31" s="162"/>
      <c r="G31" s="163"/>
    </row>
    <row r="32" spans="2:7" ht="64.5" customHeight="1" thickBot="1">
      <c r="B32" s="13" t="s">
        <v>51</v>
      </c>
      <c r="C32" s="159" t="s">
        <v>298</v>
      </c>
      <c r="D32" s="160"/>
      <c r="E32" s="161" t="s">
        <v>142</v>
      </c>
      <c r="F32" s="162"/>
      <c r="G32" s="163"/>
    </row>
    <row r="33" spans="2:7" ht="97.5" customHeight="1" thickBot="1">
      <c r="B33" s="13" t="s">
        <v>51</v>
      </c>
      <c r="C33" s="159" t="s">
        <v>299</v>
      </c>
      <c r="D33" s="160"/>
      <c r="E33" s="161" t="s">
        <v>143</v>
      </c>
      <c r="F33" s="162"/>
      <c r="G33" s="163"/>
    </row>
    <row r="34" spans="2:7" ht="90.75" customHeight="1" thickBot="1">
      <c r="B34" s="13" t="s">
        <v>51</v>
      </c>
      <c r="C34" s="159" t="s">
        <v>300</v>
      </c>
      <c r="D34" s="160"/>
      <c r="E34" s="161" t="s">
        <v>144</v>
      </c>
      <c r="F34" s="162"/>
      <c r="G34" s="163"/>
    </row>
    <row r="35" spans="2:7" ht="84" customHeight="1" thickBot="1">
      <c r="B35" s="13" t="s">
        <v>51</v>
      </c>
      <c r="C35" s="159" t="s">
        <v>301</v>
      </c>
      <c r="D35" s="160"/>
      <c r="E35" s="161" t="s">
        <v>184</v>
      </c>
      <c r="F35" s="162"/>
      <c r="G35" s="163"/>
    </row>
    <row r="36" spans="2:7" ht="84" customHeight="1" thickBot="1">
      <c r="B36" s="13" t="s">
        <v>51</v>
      </c>
      <c r="C36" s="159" t="s">
        <v>302</v>
      </c>
      <c r="D36" s="160"/>
      <c r="E36" s="161" t="s">
        <v>265</v>
      </c>
      <c r="F36" s="162"/>
      <c r="G36" s="163"/>
    </row>
    <row r="37" spans="2:7" ht="36.75" customHeight="1" thickBot="1">
      <c r="B37" s="13" t="s">
        <v>51</v>
      </c>
      <c r="C37" s="159" t="s">
        <v>303</v>
      </c>
      <c r="D37" s="160"/>
      <c r="E37" s="161" t="s">
        <v>145</v>
      </c>
      <c r="F37" s="162"/>
      <c r="G37" s="163"/>
    </row>
    <row r="38" spans="2:7" ht="72.75" customHeight="1" thickBot="1">
      <c r="B38" s="18" t="s">
        <v>51</v>
      </c>
      <c r="C38" s="159" t="s">
        <v>304</v>
      </c>
      <c r="D38" s="160"/>
      <c r="E38" s="159" t="s">
        <v>276</v>
      </c>
      <c r="F38" s="170"/>
      <c r="G38" s="172"/>
    </row>
    <row r="39" spans="2:7" ht="67.5" customHeight="1" thickBot="1">
      <c r="B39" s="18" t="s">
        <v>51</v>
      </c>
      <c r="C39" s="159" t="s">
        <v>305</v>
      </c>
      <c r="D39" s="160"/>
      <c r="E39" s="159" t="s">
        <v>277</v>
      </c>
      <c r="F39" s="170"/>
      <c r="G39" s="172"/>
    </row>
    <row r="40" spans="2:7" ht="80.25" customHeight="1" thickBot="1">
      <c r="B40" s="13" t="s">
        <v>51</v>
      </c>
      <c r="C40" s="159" t="s">
        <v>306</v>
      </c>
      <c r="D40" s="160"/>
      <c r="E40" s="161" t="s">
        <v>203</v>
      </c>
      <c r="F40" s="162"/>
      <c r="G40" s="163"/>
    </row>
    <row r="41" spans="2:7" ht="99" customHeight="1" thickBot="1">
      <c r="B41" s="13" t="s">
        <v>51</v>
      </c>
      <c r="C41" s="184" t="s">
        <v>307</v>
      </c>
      <c r="D41" s="185"/>
      <c r="E41" s="186" t="s">
        <v>204</v>
      </c>
      <c r="F41" s="187"/>
      <c r="G41" s="188"/>
    </row>
    <row r="42" spans="2:7" ht="79.5" customHeight="1" thickBot="1">
      <c r="B42" s="13" t="s">
        <v>51</v>
      </c>
      <c r="C42" s="184" t="s">
        <v>308</v>
      </c>
      <c r="D42" s="185"/>
      <c r="E42" s="186" t="s">
        <v>205</v>
      </c>
      <c r="F42" s="187"/>
      <c r="G42" s="188"/>
    </row>
    <row r="43" spans="2:7" ht="117.75" customHeight="1" thickBot="1">
      <c r="B43" s="13" t="s">
        <v>51</v>
      </c>
      <c r="C43" s="144" t="s">
        <v>148</v>
      </c>
      <c r="D43" s="147"/>
      <c r="E43" s="149" t="s">
        <v>206</v>
      </c>
      <c r="F43" s="150"/>
      <c r="G43" s="151"/>
    </row>
    <row r="44" spans="2:7" ht="154.5" customHeight="1" thickBot="1">
      <c r="B44" s="13" t="s">
        <v>51</v>
      </c>
      <c r="C44" s="144" t="s">
        <v>149</v>
      </c>
      <c r="D44" s="147"/>
      <c r="E44" s="149" t="s">
        <v>150</v>
      </c>
      <c r="F44" s="150"/>
      <c r="G44" s="151"/>
    </row>
    <row r="45" spans="2:7" ht="75" customHeight="1" thickBot="1">
      <c r="B45" s="13" t="s">
        <v>51</v>
      </c>
      <c r="C45" s="144" t="s">
        <v>151</v>
      </c>
      <c r="D45" s="147"/>
      <c r="E45" s="149" t="s">
        <v>152</v>
      </c>
      <c r="F45" s="150"/>
      <c r="G45" s="151"/>
    </row>
    <row r="46" spans="2:7" ht="107.25" customHeight="1" thickBot="1">
      <c r="B46" s="13" t="s">
        <v>51</v>
      </c>
      <c r="C46" s="144" t="s">
        <v>207</v>
      </c>
      <c r="D46" s="147"/>
      <c r="E46" s="149" t="s">
        <v>188</v>
      </c>
      <c r="F46" s="150"/>
      <c r="G46" s="151"/>
    </row>
    <row r="47" spans="2:7" ht="118.5" customHeight="1" thickBot="1">
      <c r="B47" s="13" t="s">
        <v>51</v>
      </c>
      <c r="C47" s="144" t="s">
        <v>208</v>
      </c>
      <c r="D47" s="147"/>
      <c r="E47" s="149" t="s">
        <v>189</v>
      </c>
      <c r="F47" s="150"/>
      <c r="G47" s="151"/>
    </row>
    <row r="48" spans="2:7" ht="118.5" customHeight="1" thickBot="1">
      <c r="B48" s="13" t="s">
        <v>51</v>
      </c>
      <c r="C48" s="144" t="s">
        <v>209</v>
      </c>
      <c r="D48" s="147"/>
      <c r="E48" s="154" t="s">
        <v>190</v>
      </c>
      <c r="F48" s="155"/>
      <c r="G48" s="156"/>
    </row>
    <row r="49" spans="2:7" ht="106.5" customHeight="1" thickBot="1">
      <c r="B49" s="13" t="s">
        <v>51</v>
      </c>
      <c r="C49" s="144" t="s">
        <v>210</v>
      </c>
      <c r="D49" s="147"/>
      <c r="E49" s="154" t="s">
        <v>191</v>
      </c>
      <c r="F49" s="155"/>
      <c r="G49" s="156"/>
    </row>
    <row r="50" spans="2:7" ht="60.75" customHeight="1" thickBot="1">
      <c r="B50" s="13" t="s">
        <v>51</v>
      </c>
      <c r="C50" s="152" t="s">
        <v>211</v>
      </c>
      <c r="D50" s="153"/>
      <c r="E50" s="157" t="s">
        <v>212</v>
      </c>
      <c r="F50" s="196"/>
      <c r="G50" s="197"/>
    </row>
    <row r="51" spans="2:7" ht="74.25" customHeight="1" thickBot="1">
      <c r="B51" s="13" t="s">
        <v>51</v>
      </c>
      <c r="C51" s="152" t="s">
        <v>213</v>
      </c>
      <c r="D51" s="153"/>
      <c r="E51" s="154" t="s">
        <v>214</v>
      </c>
      <c r="F51" s="155"/>
      <c r="G51" s="156"/>
    </row>
    <row r="52" spans="2:7" ht="72" customHeight="1" thickBot="1">
      <c r="B52" s="13" t="s">
        <v>51</v>
      </c>
      <c r="C52" s="152" t="s">
        <v>186</v>
      </c>
      <c r="D52" s="153"/>
      <c r="E52" s="154" t="s">
        <v>153</v>
      </c>
      <c r="F52" s="155"/>
      <c r="G52" s="156"/>
    </row>
    <row r="53" spans="2:7" ht="43.5" customHeight="1" thickBot="1">
      <c r="B53" s="13" t="s">
        <v>51</v>
      </c>
      <c r="C53" s="152" t="s">
        <v>154</v>
      </c>
      <c r="D53" s="153"/>
      <c r="E53" s="154" t="s">
        <v>155</v>
      </c>
      <c r="F53" s="155"/>
      <c r="G53" s="156"/>
    </row>
    <row r="54" spans="2:7" ht="61.5" customHeight="1" thickBot="1">
      <c r="B54" s="13" t="s">
        <v>51</v>
      </c>
      <c r="C54" s="152" t="s">
        <v>215</v>
      </c>
      <c r="D54" s="153"/>
      <c r="E54" s="154" t="s">
        <v>216</v>
      </c>
      <c r="F54" s="155"/>
      <c r="G54" s="156"/>
    </row>
    <row r="55" spans="2:7" ht="36.75" customHeight="1" thickBot="1">
      <c r="B55" s="13" t="s">
        <v>51</v>
      </c>
      <c r="C55" s="144" t="s">
        <v>187</v>
      </c>
      <c r="D55" s="147"/>
      <c r="E55" s="149" t="s">
        <v>127</v>
      </c>
      <c r="F55" s="150"/>
      <c r="G55" s="151"/>
    </row>
    <row r="56" spans="2:7" ht="52.5" customHeight="1" thickBot="1">
      <c r="B56" s="13" t="s">
        <v>51</v>
      </c>
      <c r="C56" s="144" t="s">
        <v>217</v>
      </c>
      <c r="D56" s="147"/>
      <c r="E56" s="144" t="s">
        <v>218</v>
      </c>
      <c r="F56" s="145"/>
      <c r="G56" s="146"/>
    </row>
    <row r="57" spans="2:7" ht="52.5" customHeight="1" thickBot="1">
      <c r="B57" s="13" t="s">
        <v>51</v>
      </c>
      <c r="C57" s="157" t="s">
        <v>219</v>
      </c>
      <c r="D57" s="158"/>
      <c r="E57" s="154" t="s">
        <v>220</v>
      </c>
      <c r="F57" s="155"/>
      <c r="G57" s="156"/>
    </row>
    <row r="58" spans="2:7" ht="72.75" customHeight="1" thickBot="1">
      <c r="B58" s="13" t="s">
        <v>51</v>
      </c>
      <c r="C58" s="144" t="s">
        <v>156</v>
      </c>
      <c r="D58" s="147"/>
      <c r="E58" s="149" t="s">
        <v>157</v>
      </c>
      <c r="F58" s="150"/>
      <c r="G58" s="151"/>
    </row>
    <row r="59" spans="2:7" ht="51" customHeight="1" thickBot="1">
      <c r="B59" s="13" t="s">
        <v>51</v>
      </c>
      <c r="C59" s="144" t="s">
        <v>261</v>
      </c>
      <c r="D59" s="147"/>
      <c r="E59" s="144" t="s">
        <v>262</v>
      </c>
      <c r="F59" s="145"/>
      <c r="G59" s="146"/>
    </row>
    <row r="60" spans="2:7" ht="60.75" customHeight="1" thickBot="1">
      <c r="B60" s="13" t="s">
        <v>51</v>
      </c>
      <c r="C60" s="152" t="s">
        <v>221</v>
      </c>
      <c r="D60" s="153"/>
      <c r="E60" s="144" t="s">
        <v>222</v>
      </c>
      <c r="F60" s="145"/>
      <c r="G60" s="146"/>
    </row>
    <row r="61" spans="2:7" ht="138" customHeight="1" thickBot="1">
      <c r="B61" s="13" t="s">
        <v>51</v>
      </c>
      <c r="C61" s="157" t="s">
        <v>223</v>
      </c>
      <c r="D61" s="158"/>
      <c r="E61" s="154" t="s">
        <v>224</v>
      </c>
      <c r="F61" s="155"/>
      <c r="G61" s="156"/>
    </row>
    <row r="62" spans="2:7" ht="129.75" customHeight="1" thickBot="1">
      <c r="B62" s="13" t="s">
        <v>51</v>
      </c>
      <c r="C62" s="157" t="s">
        <v>162</v>
      </c>
      <c r="D62" s="158"/>
      <c r="E62" s="154" t="s">
        <v>163</v>
      </c>
      <c r="F62" s="155"/>
      <c r="G62" s="156"/>
    </row>
    <row r="63" spans="2:7" ht="114" customHeight="1" thickBot="1">
      <c r="B63" s="13" t="s">
        <v>51</v>
      </c>
      <c r="C63" s="157" t="s">
        <v>225</v>
      </c>
      <c r="D63" s="158"/>
      <c r="E63" s="154" t="s">
        <v>226</v>
      </c>
      <c r="F63" s="155"/>
      <c r="G63" s="156"/>
    </row>
    <row r="64" spans="2:7" ht="60" customHeight="1" thickBot="1">
      <c r="B64" s="13" t="s">
        <v>51</v>
      </c>
      <c r="C64" s="157" t="s">
        <v>221</v>
      </c>
      <c r="D64" s="158"/>
      <c r="E64" s="154" t="s">
        <v>222</v>
      </c>
      <c r="F64" s="155"/>
      <c r="G64" s="156"/>
    </row>
    <row r="65" spans="2:7" ht="42" customHeight="1" thickBot="1">
      <c r="B65" s="13" t="s">
        <v>51</v>
      </c>
      <c r="C65" s="152" t="s">
        <v>227</v>
      </c>
      <c r="D65" s="153"/>
      <c r="E65" s="154" t="s">
        <v>228</v>
      </c>
      <c r="F65" s="155"/>
      <c r="G65" s="156"/>
    </row>
    <row r="66" spans="2:7" ht="41.25" customHeight="1" thickBot="1">
      <c r="B66" s="13" t="s">
        <v>51</v>
      </c>
      <c r="C66" s="152" t="s">
        <v>158</v>
      </c>
      <c r="D66" s="153"/>
      <c r="E66" s="154" t="s">
        <v>159</v>
      </c>
      <c r="F66" s="155"/>
      <c r="G66" s="156"/>
    </row>
    <row r="67" spans="2:7" ht="42.75" customHeight="1" thickBot="1">
      <c r="B67" s="13" t="s">
        <v>51</v>
      </c>
      <c r="C67" s="152" t="s">
        <v>160</v>
      </c>
      <c r="D67" s="153"/>
      <c r="E67" s="154" t="s">
        <v>161</v>
      </c>
      <c r="F67" s="155"/>
      <c r="G67" s="156"/>
    </row>
    <row r="68" spans="2:7" ht="54.75" customHeight="1" thickBot="1">
      <c r="B68" s="13" t="s">
        <v>51</v>
      </c>
      <c r="C68" s="144" t="s">
        <v>229</v>
      </c>
      <c r="D68" s="147"/>
      <c r="E68" s="149" t="s">
        <v>183</v>
      </c>
      <c r="F68" s="150"/>
      <c r="G68" s="151"/>
    </row>
    <row r="69" spans="2:7" ht="41.25" customHeight="1" thickBot="1">
      <c r="B69" s="13" t="s">
        <v>51</v>
      </c>
      <c r="C69" s="144" t="s">
        <v>230</v>
      </c>
      <c r="D69" s="147"/>
      <c r="E69" s="149" t="s">
        <v>231</v>
      </c>
      <c r="F69" s="150"/>
      <c r="G69" s="151"/>
    </row>
    <row r="70" spans="2:7" ht="147.75" customHeight="1" thickBot="1">
      <c r="B70" s="13" t="s">
        <v>51</v>
      </c>
      <c r="C70" s="144" t="s">
        <v>164</v>
      </c>
      <c r="D70" s="147"/>
      <c r="E70" s="144" t="s">
        <v>232</v>
      </c>
      <c r="F70" s="145"/>
      <c r="G70" s="146"/>
    </row>
    <row r="71" spans="2:7" ht="142.5" customHeight="1" thickBot="1">
      <c r="B71" s="13" t="s">
        <v>51</v>
      </c>
      <c r="C71" s="144" t="s">
        <v>165</v>
      </c>
      <c r="D71" s="147"/>
      <c r="E71" s="144" t="s">
        <v>166</v>
      </c>
      <c r="F71" s="145"/>
      <c r="G71" s="146"/>
    </row>
    <row r="72" spans="2:7" ht="139.5" customHeight="1" thickBot="1">
      <c r="B72" s="13" t="s">
        <v>51</v>
      </c>
      <c r="C72" s="144" t="s">
        <v>167</v>
      </c>
      <c r="D72" s="147"/>
      <c r="E72" s="144" t="s">
        <v>168</v>
      </c>
      <c r="F72" s="145"/>
      <c r="G72" s="146"/>
    </row>
    <row r="73" spans="2:7" ht="151.5" customHeight="1" thickBot="1">
      <c r="B73" s="13" t="s">
        <v>51</v>
      </c>
      <c r="C73" s="144" t="s">
        <v>169</v>
      </c>
      <c r="D73" s="147"/>
      <c r="E73" s="144" t="s">
        <v>170</v>
      </c>
      <c r="F73" s="145"/>
      <c r="G73" s="146"/>
    </row>
    <row r="74" spans="2:7" ht="99" customHeight="1" thickBot="1">
      <c r="B74" s="9" t="s">
        <v>51</v>
      </c>
      <c r="C74" s="144" t="s">
        <v>171</v>
      </c>
      <c r="D74" s="147"/>
      <c r="E74" s="149" t="s">
        <v>172</v>
      </c>
      <c r="F74" s="150"/>
      <c r="G74" s="151"/>
    </row>
    <row r="75" spans="2:7" ht="93.75" customHeight="1" thickBot="1">
      <c r="B75" s="9" t="s">
        <v>51</v>
      </c>
      <c r="C75" s="144" t="s">
        <v>173</v>
      </c>
      <c r="D75" s="147"/>
      <c r="E75" s="144" t="s">
        <v>174</v>
      </c>
      <c r="F75" s="145"/>
      <c r="G75" s="146"/>
    </row>
    <row r="76" spans="2:7" ht="115.5" customHeight="1" thickBot="1">
      <c r="B76" s="9" t="s">
        <v>51</v>
      </c>
      <c r="C76" s="144" t="s">
        <v>233</v>
      </c>
      <c r="D76" s="147"/>
      <c r="E76" s="144" t="s">
        <v>234</v>
      </c>
      <c r="F76" s="145"/>
      <c r="G76" s="146"/>
    </row>
    <row r="77" spans="2:7" ht="92.25" customHeight="1" thickBot="1">
      <c r="B77" s="9" t="s">
        <v>51</v>
      </c>
      <c r="C77" s="144" t="s">
        <v>235</v>
      </c>
      <c r="D77" s="147"/>
      <c r="E77" s="144" t="s">
        <v>236</v>
      </c>
      <c r="F77" s="145"/>
      <c r="G77" s="146"/>
    </row>
    <row r="78" spans="2:7" ht="94.5" customHeight="1" thickBot="1">
      <c r="B78" s="9" t="s">
        <v>51</v>
      </c>
      <c r="C78" s="144" t="s">
        <v>237</v>
      </c>
      <c r="D78" s="147"/>
      <c r="E78" s="144" t="s">
        <v>238</v>
      </c>
      <c r="F78" s="145"/>
      <c r="G78" s="146"/>
    </row>
    <row r="79" spans="2:7" ht="89.25" customHeight="1" thickBot="1">
      <c r="B79" s="9" t="s">
        <v>51</v>
      </c>
      <c r="C79" s="144" t="s">
        <v>239</v>
      </c>
      <c r="D79" s="147"/>
      <c r="E79" s="144" t="s">
        <v>240</v>
      </c>
      <c r="F79" s="145"/>
      <c r="G79" s="146"/>
    </row>
    <row r="80" spans="2:7" ht="81.75" customHeight="1" thickBot="1">
      <c r="B80" s="9" t="s">
        <v>51</v>
      </c>
      <c r="C80" s="148" t="s">
        <v>241</v>
      </c>
      <c r="D80" s="148"/>
      <c r="E80" s="144" t="s">
        <v>242</v>
      </c>
      <c r="F80" s="145"/>
      <c r="G80" s="146"/>
    </row>
    <row r="81" spans="2:7" ht="102" customHeight="1" thickBot="1">
      <c r="B81" s="9" t="s">
        <v>51</v>
      </c>
      <c r="C81" s="148" t="s">
        <v>243</v>
      </c>
      <c r="D81" s="148"/>
      <c r="E81" s="144" t="s">
        <v>244</v>
      </c>
      <c r="F81" s="145"/>
      <c r="G81" s="146"/>
    </row>
    <row r="82" spans="2:7" ht="54.75" customHeight="1" thickBot="1">
      <c r="B82" s="9" t="s">
        <v>51</v>
      </c>
      <c r="C82" s="148" t="s">
        <v>245</v>
      </c>
      <c r="D82" s="148"/>
      <c r="E82" s="144" t="s">
        <v>246</v>
      </c>
      <c r="F82" s="145"/>
      <c r="G82" s="146"/>
    </row>
    <row r="83" spans="2:7" ht="96.75" customHeight="1" thickBot="1">
      <c r="B83" s="9" t="s">
        <v>51</v>
      </c>
      <c r="C83" s="148" t="s">
        <v>177</v>
      </c>
      <c r="D83" s="148"/>
      <c r="E83" s="144" t="s">
        <v>178</v>
      </c>
      <c r="F83" s="145"/>
      <c r="G83" s="146"/>
    </row>
    <row r="84" spans="2:7" ht="81" customHeight="1" thickBot="1">
      <c r="B84" s="9" t="s">
        <v>51</v>
      </c>
      <c r="C84" s="148" t="s">
        <v>318</v>
      </c>
      <c r="D84" s="148"/>
      <c r="E84" s="144" t="s">
        <v>319</v>
      </c>
      <c r="F84" s="145"/>
      <c r="G84" s="146"/>
    </row>
    <row r="85" spans="2:7" ht="45" customHeight="1" thickBot="1">
      <c r="B85" s="9" t="s">
        <v>51</v>
      </c>
      <c r="C85" s="148" t="s">
        <v>320</v>
      </c>
      <c r="D85" s="148"/>
      <c r="E85" s="144" t="s">
        <v>321</v>
      </c>
      <c r="F85" s="145"/>
      <c r="G85" s="146"/>
    </row>
    <row r="86" spans="2:7" ht="49.5" customHeight="1" thickBot="1">
      <c r="B86" s="9" t="s">
        <v>51</v>
      </c>
      <c r="C86" s="148" t="s">
        <v>263</v>
      </c>
      <c r="D86" s="148"/>
      <c r="E86" s="144" t="s">
        <v>264</v>
      </c>
      <c r="F86" s="145"/>
      <c r="G86" s="146"/>
    </row>
    <row r="87" spans="2:7" ht="102.75" customHeight="1" thickBot="1">
      <c r="B87" s="9" t="s">
        <v>51</v>
      </c>
      <c r="C87" s="148" t="s">
        <v>247</v>
      </c>
      <c r="D87" s="148"/>
      <c r="E87" s="144" t="s">
        <v>248</v>
      </c>
      <c r="F87" s="145"/>
      <c r="G87" s="146"/>
    </row>
    <row r="88" spans="2:7" ht="76.5" customHeight="1" thickBot="1">
      <c r="B88" s="9" t="s">
        <v>51</v>
      </c>
      <c r="C88" s="148" t="s">
        <v>175</v>
      </c>
      <c r="D88" s="148"/>
      <c r="E88" s="144" t="s">
        <v>176</v>
      </c>
      <c r="F88" s="145"/>
      <c r="G88" s="146"/>
    </row>
    <row r="89" spans="2:7" ht="45" customHeight="1" thickBot="1">
      <c r="B89" s="9" t="s">
        <v>51</v>
      </c>
      <c r="C89" s="144" t="s">
        <v>146</v>
      </c>
      <c r="D89" s="147"/>
      <c r="E89" s="144" t="s">
        <v>147</v>
      </c>
      <c r="F89" s="145"/>
      <c r="G89" s="146"/>
    </row>
    <row r="90" spans="2:7" ht="51.75" customHeight="1" thickBot="1">
      <c r="B90" s="9" t="s">
        <v>51</v>
      </c>
      <c r="C90" s="144" t="s">
        <v>179</v>
      </c>
      <c r="D90" s="147"/>
      <c r="E90" s="144" t="s">
        <v>180</v>
      </c>
      <c r="F90" s="145"/>
      <c r="G90" s="146"/>
    </row>
    <row r="91" spans="2:7" ht="56.25" customHeight="1" thickBot="1">
      <c r="B91" s="9" t="s">
        <v>51</v>
      </c>
      <c r="C91" s="194" t="s">
        <v>249</v>
      </c>
      <c r="D91" s="195"/>
      <c r="E91" s="191" t="s">
        <v>250</v>
      </c>
      <c r="F91" s="192"/>
      <c r="G91" s="193"/>
    </row>
    <row r="92" spans="3:7" ht="75" customHeight="1">
      <c r="C92" s="181" t="s">
        <v>258</v>
      </c>
      <c r="D92" s="181"/>
      <c r="E92" s="181"/>
      <c r="F92" s="181"/>
      <c r="G92" s="181"/>
    </row>
    <row r="93" spans="2:7" ht="75" customHeight="1">
      <c r="B93" s="11" t="s">
        <v>51</v>
      </c>
      <c r="C93" s="182" t="s">
        <v>259</v>
      </c>
      <c r="D93" s="182"/>
      <c r="E93" s="183" t="s">
        <v>260</v>
      </c>
      <c r="F93" s="183"/>
      <c r="G93" s="183"/>
    </row>
    <row r="94" spans="2:7" ht="66.75" customHeight="1">
      <c r="B94" s="12" t="s">
        <v>51</v>
      </c>
      <c r="C94" s="189" t="s">
        <v>251</v>
      </c>
      <c r="D94" s="189"/>
      <c r="E94" s="180" t="s">
        <v>252</v>
      </c>
      <c r="F94" s="180"/>
      <c r="G94" s="180"/>
    </row>
    <row r="95" spans="2:7" ht="71.25" customHeight="1">
      <c r="B95" s="12" t="s">
        <v>51</v>
      </c>
      <c r="C95" s="190" t="s">
        <v>253</v>
      </c>
      <c r="D95" s="190"/>
      <c r="E95" s="180" t="s">
        <v>254</v>
      </c>
      <c r="F95" s="180"/>
      <c r="G95" s="180"/>
    </row>
    <row r="96" spans="2:7" ht="34.5" customHeight="1">
      <c r="B96" s="12" t="s">
        <v>51</v>
      </c>
      <c r="C96" s="179" t="s">
        <v>256</v>
      </c>
      <c r="D96" s="179"/>
      <c r="E96" s="180" t="s">
        <v>255</v>
      </c>
      <c r="F96" s="180"/>
      <c r="G96" s="180"/>
    </row>
    <row r="97" spans="2:7" ht="41.25" customHeight="1">
      <c r="B97" s="12" t="s">
        <v>51</v>
      </c>
      <c r="C97" s="179" t="s">
        <v>257</v>
      </c>
      <c r="D97" s="179"/>
      <c r="E97" s="180" t="s">
        <v>255</v>
      </c>
      <c r="F97" s="180"/>
      <c r="G97" s="180"/>
    </row>
  </sheetData>
  <sheetProtection/>
  <mergeCells count="181">
    <mergeCell ref="C29:D29"/>
    <mergeCell ref="E29:G29"/>
    <mergeCell ref="C18:D18"/>
    <mergeCell ref="E18:G18"/>
    <mergeCell ref="E17:G17"/>
    <mergeCell ref="C17:D17"/>
    <mergeCell ref="C71:D71"/>
    <mergeCell ref="E71:G71"/>
    <mergeCell ref="C72:D72"/>
    <mergeCell ref="E72:G72"/>
    <mergeCell ref="C44:D44"/>
    <mergeCell ref="E44:G44"/>
    <mergeCell ref="C45:D45"/>
    <mergeCell ref="E45:G45"/>
    <mergeCell ref="C52:D52"/>
    <mergeCell ref="E52:G52"/>
    <mergeCell ref="C53:D53"/>
    <mergeCell ref="E53:G53"/>
    <mergeCell ref="C54:D54"/>
    <mergeCell ref="E54:G54"/>
    <mergeCell ref="C49:D49"/>
    <mergeCell ref="E49:G49"/>
    <mergeCell ref="C50:D50"/>
    <mergeCell ref="E50:G50"/>
    <mergeCell ref="C73:D73"/>
    <mergeCell ref="E73:G73"/>
    <mergeCell ref="C42:D42"/>
    <mergeCell ref="E42:G42"/>
    <mergeCell ref="C34:D34"/>
    <mergeCell ref="E34:G34"/>
    <mergeCell ref="C35:D35"/>
    <mergeCell ref="E35:G35"/>
    <mergeCell ref="C37:D37"/>
    <mergeCell ref="E37:G37"/>
    <mergeCell ref="C36:D36"/>
    <mergeCell ref="E36:G36"/>
    <mergeCell ref="C38:D38"/>
    <mergeCell ref="E38:G38"/>
    <mergeCell ref="C39:D39"/>
    <mergeCell ref="E39:G39"/>
    <mergeCell ref="C46:D46"/>
    <mergeCell ref="E46:G46"/>
    <mergeCell ref="C47:D47"/>
    <mergeCell ref="E47:G47"/>
    <mergeCell ref="C48:D48"/>
    <mergeCell ref="E48:G48"/>
    <mergeCell ref="C43:D43"/>
    <mergeCell ref="E43:G43"/>
    <mergeCell ref="C74:D74"/>
    <mergeCell ref="E74:G74"/>
    <mergeCell ref="C75:D75"/>
    <mergeCell ref="E75:G75"/>
    <mergeCell ref="C94:D94"/>
    <mergeCell ref="E94:G94"/>
    <mergeCell ref="C95:D95"/>
    <mergeCell ref="E95:G95"/>
    <mergeCell ref="C96:D96"/>
    <mergeCell ref="C79:D79"/>
    <mergeCell ref="E79:G79"/>
    <mergeCell ref="C80:D80"/>
    <mergeCell ref="E80:G80"/>
    <mergeCell ref="C81:D81"/>
    <mergeCell ref="E81:G81"/>
    <mergeCell ref="C76:D76"/>
    <mergeCell ref="E76:G76"/>
    <mergeCell ref="C77:D77"/>
    <mergeCell ref="E77:G77"/>
    <mergeCell ref="C78:D78"/>
    <mergeCell ref="E78:G78"/>
    <mergeCell ref="E91:G91"/>
    <mergeCell ref="C91:D91"/>
    <mergeCell ref="C88:D88"/>
    <mergeCell ref="C97:D97"/>
    <mergeCell ref="E96:G96"/>
    <mergeCell ref="E97:G97"/>
    <mergeCell ref="C92:G92"/>
    <mergeCell ref="C93:D93"/>
    <mergeCell ref="E93:G93"/>
    <mergeCell ref="C16:D16"/>
    <mergeCell ref="E16:G16"/>
    <mergeCell ref="C19:D19"/>
    <mergeCell ref="E19:G19"/>
    <mergeCell ref="C20:D20"/>
    <mergeCell ref="E20:G20"/>
    <mergeCell ref="C32:D32"/>
    <mergeCell ref="E32:G32"/>
    <mergeCell ref="C33:D33"/>
    <mergeCell ref="E33:G33"/>
    <mergeCell ref="C25:D25"/>
    <mergeCell ref="E25:G25"/>
    <mergeCell ref="C26:D26"/>
    <mergeCell ref="E26:G26"/>
    <mergeCell ref="C40:D40"/>
    <mergeCell ref="E40:G40"/>
    <mergeCell ref="C41:D41"/>
    <mergeCell ref="E41:G41"/>
    <mergeCell ref="B2:G2"/>
    <mergeCell ref="B3:G3"/>
    <mergeCell ref="B4:G4"/>
    <mergeCell ref="B5:G5"/>
    <mergeCell ref="B9:C9"/>
    <mergeCell ref="D9:E9"/>
    <mergeCell ref="C12:D12"/>
    <mergeCell ref="E12:G12"/>
    <mergeCell ref="C13:D13"/>
    <mergeCell ref="E13:G13"/>
    <mergeCell ref="C15:D15"/>
    <mergeCell ref="E15:G15"/>
    <mergeCell ref="E10:G11"/>
    <mergeCell ref="C11:D11"/>
    <mergeCell ref="B10:D10"/>
    <mergeCell ref="B7:G7"/>
    <mergeCell ref="C14:D14"/>
    <mergeCell ref="E14:G14"/>
    <mergeCell ref="E31:G31"/>
    <mergeCell ref="C21:D21"/>
    <mergeCell ref="E21:G21"/>
    <mergeCell ref="C22:D22"/>
    <mergeCell ref="E22:G22"/>
    <mergeCell ref="C23:D23"/>
    <mergeCell ref="E23:G23"/>
    <mergeCell ref="C27:D27"/>
    <mergeCell ref="E27:G27"/>
    <mergeCell ref="C28:D28"/>
    <mergeCell ref="E28:G28"/>
    <mergeCell ref="C30:D30"/>
    <mergeCell ref="E30:G30"/>
    <mergeCell ref="C31:D31"/>
    <mergeCell ref="C24:D24"/>
    <mergeCell ref="E24:G24"/>
    <mergeCell ref="C51:D51"/>
    <mergeCell ref="E51:G51"/>
    <mergeCell ref="C62:D62"/>
    <mergeCell ref="E62:G62"/>
    <mergeCell ref="C63:D63"/>
    <mergeCell ref="E63:G63"/>
    <mergeCell ref="C64:D64"/>
    <mergeCell ref="E64:G64"/>
    <mergeCell ref="C55:D55"/>
    <mergeCell ref="E55:G55"/>
    <mergeCell ref="C56:D56"/>
    <mergeCell ref="E56:G56"/>
    <mergeCell ref="C57:D57"/>
    <mergeCell ref="E57:G57"/>
    <mergeCell ref="C58:D58"/>
    <mergeCell ref="E58:G58"/>
    <mergeCell ref="C60:D60"/>
    <mergeCell ref="E60:G60"/>
    <mergeCell ref="C61:D61"/>
    <mergeCell ref="E61:G61"/>
    <mergeCell ref="C59:D59"/>
    <mergeCell ref="E59:G59"/>
    <mergeCell ref="C68:D68"/>
    <mergeCell ref="E68:G68"/>
    <mergeCell ref="C69:D69"/>
    <mergeCell ref="E69:G69"/>
    <mergeCell ref="C70:D70"/>
    <mergeCell ref="E70:G70"/>
    <mergeCell ref="C65:D65"/>
    <mergeCell ref="E65:G65"/>
    <mergeCell ref="C66:D66"/>
    <mergeCell ref="E66:G66"/>
    <mergeCell ref="C67:D67"/>
    <mergeCell ref="E67:G67"/>
    <mergeCell ref="E88:G88"/>
    <mergeCell ref="C89:D89"/>
    <mergeCell ref="E89:G89"/>
    <mergeCell ref="C90:D90"/>
    <mergeCell ref="E90:G90"/>
    <mergeCell ref="C82:D82"/>
    <mergeCell ref="E82:G82"/>
    <mergeCell ref="C83:D83"/>
    <mergeCell ref="E83:G83"/>
    <mergeCell ref="C87:D87"/>
    <mergeCell ref="E87:G87"/>
    <mergeCell ref="C86:D86"/>
    <mergeCell ref="E86:G86"/>
    <mergeCell ref="C85:D85"/>
    <mergeCell ref="E85:G85"/>
    <mergeCell ref="C84:D84"/>
    <mergeCell ref="E84:G84"/>
  </mergeCells>
  <printOptions/>
  <pageMargins left="0" right="0" top="0.7480314960629921" bottom="0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1"/>
  <sheetViews>
    <sheetView tabSelected="1" zoomScalePageLayoutView="0" workbookViewId="0" topLeftCell="A2">
      <selection activeCell="B7" sqref="B7:H7"/>
    </sheetView>
  </sheetViews>
  <sheetFormatPr defaultColWidth="9.140625" defaultRowHeight="12.75"/>
  <cols>
    <col min="1" max="1" width="0.13671875" style="0" customWidth="1"/>
    <col min="2" max="2" width="59.00390625" style="0" customWidth="1"/>
    <col min="3" max="3" width="59.00390625" style="0" hidden="1" customWidth="1"/>
    <col min="4" max="4" width="7.00390625" style="0" customWidth="1"/>
    <col min="5" max="5" width="6.00390625" style="0" customWidth="1"/>
    <col min="6" max="6" width="15.421875" style="0" customWidth="1"/>
    <col min="7" max="7" width="7.8515625" style="0" customWidth="1"/>
    <col min="8" max="8" width="15.140625" style="0" customWidth="1"/>
    <col min="9" max="10" width="10.421875" style="0" bestFit="1" customWidth="1"/>
  </cols>
  <sheetData>
    <row r="1" ht="12.75" hidden="1"/>
    <row r="2" spans="1:9" ht="15.75">
      <c r="A2" s="122"/>
      <c r="B2" s="209" t="s">
        <v>390</v>
      </c>
      <c r="C2" s="209"/>
      <c r="D2" s="209"/>
      <c r="E2" s="209"/>
      <c r="F2" s="209"/>
      <c r="G2" s="209"/>
      <c r="H2" s="209"/>
      <c r="I2" s="209"/>
    </row>
    <row r="3" spans="1:9" ht="15.75">
      <c r="A3" s="122"/>
      <c r="B3" s="211" t="s">
        <v>54</v>
      </c>
      <c r="C3" s="211"/>
      <c r="D3" s="211"/>
      <c r="E3" s="211"/>
      <c r="F3" s="211"/>
      <c r="G3" s="211"/>
      <c r="H3" s="211"/>
      <c r="I3" s="211"/>
    </row>
    <row r="4" spans="1:9" ht="15.75">
      <c r="A4" s="122"/>
      <c r="B4" s="211" t="s">
        <v>399</v>
      </c>
      <c r="C4" s="211"/>
      <c r="D4" s="211"/>
      <c r="E4" s="211"/>
      <c r="F4" s="211"/>
      <c r="G4" s="211"/>
      <c r="H4" s="211"/>
      <c r="I4" s="211"/>
    </row>
    <row r="5" spans="1:9" ht="15.75">
      <c r="A5" s="122"/>
      <c r="B5" s="211" t="s">
        <v>350</v>
      </c>
      <c r="C5" s="211"/>
      <c r="D5" s="211"/>
      <c r="E5" s="211"/>
      <c r="F5" s="211"/>
      <c r="G5" s="211"/>
      <c r="H5" s="211"/>
      <c r="I5" s="211"/>
    </row>
    <row r="6" spans="1:9" ht="15.75">
      <c r="A6" s="122"/>
      <c r="B6" s="123"/>
      <c r="C6" s="123"/>
      <c r="D6" s="124"/>
      <c r="E6" s="124"/>
      <c r="F6" s="124"/>
      <c r="G6" s="124"/>
      <c r="H6" s="124"/>
      <c r="I6" s="124"/>
    </row>
    <row r="7" spans="1:9" ht="15.75">
      <c r="A7" s="122"/>
      <c r="B7" s="209" t="s">
        <v>56</v>
      </c>
      <c r="C7" s="209"/>
      <c r="D7" s="209"/>
      <c r="E7" s="209"/>
      <c r="F7" s="209"/>
      <c r="G7" s="209"/>
      <c r="H7" s="209"/>
      <c r="I7" s="122"/>
    </row>
    <row r="8" spans="1:9" ht="43.5" customHeight="1">
      <c r="A8" s="122"/>
      <c r="B8" s="210" t="s">
        <v>343</v>
      </c>
      <c r="C8" s="210"/>
      <c r="D8" s="210"/>
      <c r="E8" s="210"/>
      <c r="F8" s="210"/>
      <c r="G8" s="210"/>
      <c r="H8" s="210"/>
      <c r="I8" s="122"/>
    </row>
    <row r="9" spans="1:9" ht="12.75" customHeight="1" thickBot="1">
      <c r="A9" s="122"/>
      <c r="B9" s="198" t="s">
        <v>57</v>
      </c>
      <c r="C9" s="198"/>
      <c r="D9" s="198"/>
      <c r="E9" s="198"/>
      <c r="F9" s="198"/>
      <c r="G9" s="198"/>
      <c r="H9" s="198"/>
      <c r="I9" s="122"/>
    </row>
    <row r="10" spans="1:9" ht="15.75">
      <c r="A10" s="122"/>
      <c r="B10" s="56" t="s">
        <v>58</v>
      </c>
      <c r="C10" s="56"/>
      <c r="D10" s="199" t="s">
        <v>0</v>
      </c>
      <c r="E10" s="199" t="s">
        <v>1</v>
      </c>
      <c r="F10" s="199" t="s">
        <v>2</v>
      </c>
      <c r="G10" s="199" t="s">
        <v>3</v>
      </c>
      <c r="H10" s="199" t="s">
        <v>121</v>
      </c>
      <c r="I10" s="122"/>
    </row>
    <row r="11" spans="1:9" ht="16.5" thickBot="1">
      <c r="A11" s="122"/>
      <c r="B11" s="20" t="s">
        <v>59</v>
      </c>
      <c r="C11" s="45"/>
      <c r="D11" s="200"/>
      <c r="E11" s="200"/>
      <c r="F11" s="200"/>
      <c r="G11" s="200"/>
      <c r="H11" s="200"/>
      <c r="I11" s="122"/>
    </row>
    <row r="12" spans="1:9" ht="16.5" thickBot="1">
      <c r="A12" s="122"/>
      <c r="B12" s="20">
        <v>1</v>
      </c>
      <c r="C12" s="1"/>
      <c r="D12" s="1">
        <v>2</v>
      </c>
      <c r="E12" s="1">
        <v>3</v>
      </c>
      <c r="F12" s="1">
        <v>4</v>
      </c>
      <c r="G12" s="1">
        <v>5</v>
      </c>
      <c r="H12" s="1">
        <v>8</v>
      </c>
      <c r="I12" s="122"/>
    </row>
    <row r="13" spans="1:9" ht="21.75" customHeight="1" thickBot="1">
      <c r="A13" s="122"/>
      <c r="B13" s="24" t="s">
        <v>4</v>
      </c>
      <c r="C13" s="26"/>
      <c r="D13" s="31" t="s">
        <v>47</v>
      </c>
      <c r="E13" s="60"/>
      <c r="F13" s="25"/>
      <c r="G13" s="25"/>
      <c r="H13" s="32">
        <f>H14+H20+H23+H48+H52+H72+H75+H71</f>
        <v>29574.9</v>
      </c>
      <c r="I13" s="122"/>
    </row>
    <row r="14" spans="1:9" ht="32.25" thickBot="1">
      <c r="A14" s="122"/>
      <c r="B14" s="22" t="s">
        <v>60</v>
      </c>
      <c r="C14" s="25"/>
      <c r="D14" s="31" t="s">
        <v>47</v>
      </c>
      <c r="E14" s="33" t="s">
        <v>52</v>
      </c>
      <c r="F14" s="25"/>
      <c r="G14" s="25"/>
      <c r="H14" s="25">
        <f>H15</f>
        <v>1675.8</v>
      </c>
      <c r="I14" s="122"/>
    </row>
    <row r="15" spans="1:9" ht="36" customHeight="1" thickBot="1">
      <c r="A15" s="122"/>
      <c r="B15" s="54" t="s">
        <v>61</v>
      </c>
      <c r="C15" s="55"/>
      <c r="D15" s="3" t="s">
        <v>47</v>
      </c>
      <c r="E15" s="3" t="s">
        <v>52</v>
      </c>
      <c r="F15" s="6">
        <v>88</v>
      </c>
      <c r="G15" s="1"/>
      <c r="H15" s="1">
        <f>H16</f>
        <v>1675.8</v>
      </c>
      <c r="I15" s="122"/>
    </row>
    <row r="16" spans="1:9" ht="16.5" thickBot="1">
      <c r="A16" s="122"/>
      <c r="B16" s="22" t="s">
        <v>5</v>
      </c>
      <c r="C16" s="25"/>
      <c r="D16" s="31" t="s">
        <v>47</v>
      </c>
      <c r="E16" s="33" t="s">
        <v>52</v>
      </c>
      <c r="F16" s="34" t="s">
        <v>323</v>
      </c>
      <c r="G16" s="25"/>
      <c r="H16" s="25">
        <f>H17</f>
        <v>1675.8</v>
      </c>
      <c r="I16" s="122"/>
    </row>
    <row r="17" spans="1:9" ht="32.25" thickBot="1">
      <c r="A17" s="122"/>
      <c r="B17" s="54" t="s">
        <v>62</v>
      </c>
      <c r="C17" s="55"/>
      <c r="D17" s="3" t="s">
        <v>47</v>
      </c>
      <c r="E17" s="3" t="s">
        <v>52</v>
      </c>
      <c r="F17" s="6" t="s">
        <v>324</v>
      </c>
      <c r="G17" s="1"/>
      <c r="H17" s="1">
        <f>H18+H19</f>
        <v>1675.8</v>
      </c>
      <c r="I17" s="122"/>
    </row>
    <row r="18" spans="1:9" ht="32.25" thickBot="1">
      <c r="A18" s="122"/>
      <c r="B18" s="61" t="s">
        <v>312</v>
      </c>
      <c r="C18" s="62"/>
      <c r="D18" s="3" t="s">
        <v>47</v>
      </c>
      <c r="E18" s="3" t="s">
        <v>52</v>
      </c>
      <c r="F18" s="6" t="s">
        <v>324</v>
      </c>
      <c r="G18" s="6">
        <v>121</v>
      </c>
      <c r="H18" s="1">
        <v>1287</v>
      </c>
      <c r="I18" s="122"/>
    </row>
    <row r="19" spans="1:9" ht="37.5" customHeight="1" thickBot="1">
      <c r="A19" s="122"/>
      <c r="B19" s="54" t="s">
        <v>313</v>
      </c>
      <c r="C19" s="55"/>
      <c r="D19" s="3" t="s">
        <v>47</v>
      </c>
      <c r="E19" s="3" t="s">
        <v>52</v>
      </c>
      <c r="F19" s="6" t="s">
        <v>324</v>
      </c>
      <c r="G19" s="6">
        <v>129</v>
      </c>
      <c r="H19" s="1">
        <v>388.8</v>
      </c>
      <c r="I19" s="122"/>
    </row>
    <row r="20" spans="1:9" ht="37.5" customHeight="1" thickBot="1">
      <c r="A20" s="122"/>
      <c r="B20" s="54" t="s">
        <v>347</v>
      </c>
      <c r="C20" s="55"/>
      <c r="D20" s="3" t="s">
        <v>47</v>
      </c>
      <c r="E20" s="3" t="s">
        <v>48</v>
      </c>
      <c r="F20" s="6">
        <v>9130020000</v>
      </c>
      <c r="G20" s="6"/>
      <c r="H20" s="1">
        <v>559.9</v>
      </c>
      <c r="I20" s="122"/>
    </row>
    <row r="21" spans="1:9" ht="37.5" customHeight="1" thickBot="1">
      <c r="A21" s="122"/>
      <c r="B21" s="61" t="s">
        <v>312</v>
      </c>
      <c r="C21" s="55"/>
      <c r="D21" s="3" t="s">
        <v>47</v>
      </c>
      <c r="E21" s="3" t="s">
        <v>48</v>
      </c>
      <c r="F21" s="6">
        <v>9130020000</v>
      </c>
      <c r="G21" s="6">
        <v>121</v>
      </c>
      <c r="H21" s="1">
        <v>430</v>
      </c>
      <c r="I21" s="122"/>
    </row>
    <row r="22" spans="1:9" ht="37.5" customHeight="1" thickBot="1">
      <c r="A22" s="122"/>
      <c r="B22" s="63" t="s">
        <v>314</v>
      </c>
      <c r="C22" s="55"/>
      <c r="D22" s="3" t="s">
        <v>47</v>
      </c>
      <c r="E22" s="3" t="s">
        <v>48</v>
      </c>
      <c r="F22" s="6">
        <v>9130020000</v>
      </c>
      <c r="G22" s="6">
        <v>129</v>
      </c>
      <c r="H22" s="1">
        <v>129.9</v>
      </c>
      <c r="I22" s="122"/>
    </row>
    <row r="23" spans="1:9" ht="16.5" thickBot="1">
      <c r="A23" s="122"/>
      <c r="B23" s="22" t="s">
        <v>8</v>
      </c>
      <c r="C23" s="25"/>
      <c r="D23" s="31" t="s">
        <v>47</v>
      </c>
      <c r="E23" s="31" t="s">
        <v>44</v>
      </c>
      <c r="F23" s="25"/>
      <c r="G23" s="25"/>
      <c r="H23" s="38">
        <f>SUM(H24+H36)</f>
        <v>17201.6</v>
      </c>
      <c r="I23" s="122"/>
    </row>
    <row r="24" spans="1:9" ht="21.75" customHeight="1" thickBot="1">
      <c r="A24" s="122"/>
      <c r="B24" s="64" t="s">
        <v>63</v>
      </c>
      <c r="C24" s="65"/>
      <c r="D24" s="31" t="s">
        <v>47</v>
      </c>
      <c r="E24" s="31" t="s">
        <v>44</v>
      </c>
      <c r="F24" s="34" t="s">
        <v>64</v>
      </c>
      <c r="G24" s="25"/>
      <c r="H24" s="38">
        <f>SUM(H26:H33)</f>
        <v>16319.599999999999</v>
      </c>
      <c r="I24" s="122"/>
    </row>
    <row r="25" spans="1:9" ht="32.25" thickBot="1">
      <c r="A25" s="122"/>
      <c r="B25" s="54" t="s">
        <v>62</v>
      </c>
      <c r="C25" s="55"/>
      <c r="D25" s="3" t="s">
        <v>47</v>
      </c>
      <c r="E25" s="3" t="s">
        <v>44</v>
      </c>
      <c r="F25" s="6" t="s">
        <v>65</v>
      </c>
      <c r="G25" s="1"/>
      <c r="H25" s="66"/>
      <c r="I25" s="122"/>
    </row>
    <row r="26" spans="1:9" ht="30" customHeight="1" thickBot="1">
      <c r="A26" s="122"/>
      <c r="B26" s="54" t="s">
        <v>66</v>
      </c>
      <c r="C26" s="55"/>
      <c r="D26" s="3" t="s">
        <v>47</v>
      </c>
      <c r="E26" s="3" t="s">
        <v>44</v>
      </c>
      <c r="F26" s="6" t="s">
        <v>65</v>
      </c>
      <c r="G26" s="6">
        <v>121</v>
      </c>
      <c r="H26" s="66">
        <v>7730.9</v>
      </c>
      <c r="I26" s="122"/>
    </row>
    <row r="27" spans="1:9" ht="22.5" customHeight="1" thickBot="1">
      <c r="A27" s="122"/>
      <c r="B27" s="67" t="s">
        <v>78</v>
      </c>
      <c r="C27" s="68"/>
      <c r="D27" s="3" t="s">
        <v>47</v>
      </c>
      <c r="E27" s="3" t="s">
        <v>44</v>
      </c>
      <c r="F27" s="6" t="s">
        <v>65</v>
      </c>
      <c r="G27" s="6">
        <v>122</v>
      </c>
      <c r="H27" s="66">
        <v>131</v>
      </c>
      <c r="I27" s="122"/>
    </row>
    <row r="28" spans="1:9" ht="38.25" customHeight="1" thickBot="1">
      <c r="A28" s="122"/>
      <c r="B28" s="63" t="s">
        <v>314</v>
      </c>
      <c r="C28" s="69"/>
      <c r="D28" s="3" t="s">
        <v>47</v>
      </c>
      <c r="E28" s="3" t="s">
        <v>44</v>
      </c>
      <c r="F28" s="6" t="s">
        <v>65</v>
      </c>
      <c r="G28" s="6">
        <v>129</v>
      </c>
      <c r="H28" s="66">
        <v>2334.7</v>
      </c>
      <c r="I28" s="122"/>
    </row>
    <row r="29" spans="1:9" ht="38.25" customHeight="1" thickBot="1">
      <c r="A29" s="122"/>
      <c r="B29" s="70" t="s">
        <v>327</v>
      </c>
      <c r="C29" s="71"/>
      <c r="D29" s="3" t="s">
        <v>47</v>
      </c>
      <c r="E29" s="3" t="s">
        <v>44</v>
      </c>
      <c r="F29" s="6" t="s">
        <v>65</v>
      </c>
      <c r="G29" s="6">
        <v>242</v>
      </c>
      <c r="H29" s="66">
        <v>160</v>
      </c>
      <c r="I29" s="122"/>
    </row>
    <row r="30" spans="1:9" ht="19.5" customHeight="1" thickBot="1">
      <c r="A30" s="122"/>
      <c r="B30" s="70" t="s">
        <v>339</v>
      </c>
      <c r="C30" s="71"/>
      <c r="D30" s="3" t="s">
        <v>47</v>
      </c>
      <c r="E30" s="3" t="s">
        <v>44</v>
      </c>
      <c r="F30" s="6" t="s">
        <v>65</v>
      </c>
      <c r="G30" s="6">
        <v>242</v>
      </c>
      <c r="H30" s="66">
        <v>200</v>
      </c>
      <c r="I30" s="122"/>
    </row>
    <row r="31" spans="1:9" ht="38.25" customHeight="1" thickBot="1">
      <c r="A31" s="122"/>
      <c r="B31" s="72" t="s">
        <v>328</v>
      </c>
      <c r="C31" s="73"/>
      <c r="D31" s="3" t="s">
        <v>47</v>
      </c>
      <c r="E31" s="3" t="s">
        <v>44</v>
      </c>
      <c r="F31" s="6" t="s">
        <v>65</v>
      </c>
      <c r="G31" s="6">
        <v>247</v>
      </c>
      <c r="H31" s="66">
        <v>2390</v>
      </c>
      <c r="I31" s="122"/>
    </row>
    <row r="32" spans="1:9" ht="32.25" thickBot="1">
      <c r="A32" s="122"/>
      <c r="B32" s="54" t="s">
        <v>9</v>
      </c>
      <c r="C32" s="55"/>
      <c r="D32" s="3" t="s">
        <v>47</v>
      </c>
      <c r="E32" s="3" t="s">
        <v>44</v>
      </c>
      <c r="F32" s="6" t="s">
        <v>65</v>
      </c>
      <c r="G32" s="6">
        <v>244</v>
      </c>
      <c r="H32" s="66">
        <v>3323</v>
      </c>
      <c r="I32" s="122"/>
    </row>
    <row r="33" spans="1:9" ht="21" customHeight="1" thickBot="1">
      <c r="A33" s="122"/>
      <c r="B33" s="20" t="s">
        <v>33</v>
      </c>
      <c r="C33" s="1"/>
      <c r="D33" s="3" t="s">
        <v>47</v>
      </c>
      <c r="E33" s="3" t="s">
        <v>44</v>
      </c>
      <c r="F33" s="6" t="s">
        <v>65</v>
      </c>
      <c r="G33" s="6">
        <v>850</v>
      </c>
      <c r="H33" s="66">
        <v>50</v>
      </c>
      <c r="I33" s="122"/>
    </row>
    <row r="34" spans="1:9" ht="21" customHeight="1" thickBot="1">
      <c r="A34" s="122"/>
      <c r="B34" s="24" t="s">
        <v>12</v>
      </c>
      <c r="C34" s="26"/>
      <c r="D34" s="31" t="s">
        <v>47</v>
      </c>
      <c r="E34" s="31">
        <v>13</v>
      </c>
      <c r="F34" s="6">
        <v>100199900</v>
      </c>
      <c r="G34" s="6"/>
      <c r="H34" s="66">
        <v>62.7</v>
      </c>
      <c r="I34" s="122"/>
    </row>
    <row r="35" spans="1:9" ht="33" customHeight="1" thickBot="1">
      <c r="A35" s="122"/>
      <c r="B35" s="54" t="s">
        <v>9</v>
      </c>
      <c r="C35" s="1"/>
      <c r="D35" s="3" t="s">
        <v>47</v>
      </c>
      <c r="E35" s="3" t="s">
        <v>268</v>
      </c>
      <c r="F35" s="6">
        <v>100199900</v>
      </c>
      <c r="G35" s="6">
        <v>244</v>
      </c>
      <c r="H35" s="66">
        <v>62.7</v>
      </c>
      <c r="I35" s="122"/>
    </row>
    <row r="36" spans="1:9" ht="36.75" customHeight="1" thickBot="1">
      <c r="A36" s="122"/>
      <c r="B36" s="24" t="s">
        <v>67</v>
      </c>
      <c r="C36" s="26"/>
      <c r="D36" s="31" t="s">
        <v>47</v>
      </c>
      <c r="E36" s="31" t="s">
        <v>44</v>
      </c>
      <c r="F36" s="34">
        <v>99</v>
      </c>
      <c r="G36" s="25"/>
      <c r="H36" s="38">
        <f>SUM(H37+H42)</f>
        <v>882</v>
      </c>
      <c r="I36" s="122"/>
    </row>
    <row r="37" spans="1:9" ht="66" customHeight="1" thickBot="1">
      <c r="A37" s="122"/>
      <c r="B37" s="24" t="s">
        <v>68</v>
      </c>
      <c r="C37" s="26"/>
      <c r="D37" s="31" t="s">
        <v>47</v>
      </c>
      <c r="E37" s="31" t="s">
        <v>44</v>
      </c>
      <c r="F37" s="34" t="s">
        <v>69</v>
      </c>
      <c r="G37" s="25"/>
      <c r="H37" s="38">
        <f>SUM(H38:H41)</f>
        <v>441</v>
      </c>
      <c r="I37" s="122"/>
    </row>
    <row r="38" spans="1:9" ht="37.5" customHeight="1" thickBot="1">
      <c r="A38" s="122"/>
      <c r="B38" s="54" t="s">
        <v>10</v>
      </c>
      <c r="C38" s="55"/>
      <c r="D38" s="3" t="s">
        <v>47</v>
      </c>
      <c r="E38" s="3" t="s">
        <v>44</v>
      </c>
      <c r="F38" s="6" t="s">
        <v>69</v>
      </c>
      <c r="G38" s="6">
        <v>121</v>
      </c>
      <c r="H38" s="66">
        <v>296</v>
      </c>
      <c r="I38" s="122"/>
    </row>
    <row r="39" spans="1:9" ht="37.5" customHeight="1" thickBot="1">
      <c r="A39" s="122"/>
      <c r="B39" s="67" t="s">
        <v>78</v>
      </c>
      <c r="C39" s="68"/>
      <c r="D39" s="3" t="s">
        <v>47</v>
      </c>
      <c r="E39" s="3" t="s">
        <v>44</v>
      </c>
      <c r="F39" s="6">
        <v>9980077710</v>
      </c>
      <c r="G39" s="6">
        <v>122</v>
      </c>
      <c r="H39" s="66">
        <v>10</v>
      </c>
      <c r="I39" s="122"/>
    </row>
    <row r="40" spans="1:9" ht="37.5" customHeight="1" thickBot="1">
      <c r="A40" s="122"/>
      <c r="B40" s="54" t="s">
        <v>9</v>
      </c>
      <c r="C40" s="55"/>
      <c r="D40" s="3" t="s">
        <v>47</v>
      </c>
      <c r="E40" s="3" t="s">
        <v>44</v>
      </c>
      <c r="F40" s="6">
        <v>9980077710</v>
      </c>
      <c r="G40" s="6">
        <v>244</v>
      </c>
      <c r="H40" s="66">
        <v>89.5</v>
      </c>
      <c r="I40" s="122"/>
    </row>
    <row r="41" spans="1:9" ht="50.25" customHeight="1" thickBot="1">
      <c r="A41" s="122"/>
      <c r="B41" s="54" t="s">
        <v>7</v>
      </c>
      <c r="C41" s="55"/>
      <c r="D41" s="3" t="s">
        <v>47</v>
      </c>
      <c r="E41" s="3" t="s">
        <v>44</v>
      </c>
      <c r="F41" s="6" t="s">
        <v>69</v>
      </c>
      <c r="G41" s="6">
        <v>129</v>
      </c>
      <c r="H41" s="66">
        <v>45.5</v>
      </c>
      <c r="I41" s="122"/>
    </row>
    <row r="42" spans="1:9" ht="66.75" customHeight="1">
      <c r="A42" s="122"/>
      <c r="B42" s="35" t="s">
        <v>122</v>
      </c>
      <c r="C42" s="35"/>
      <c r="D42" s="201" t="s">
        <v>47</v>
      </c>
      <c r="E42" s="201" t="s">
        <v>44</v>
      </c>
      <c r="F42" s="203" t="s">
        <v>70</v>
      </c>
      <c r="G42" s="205"/>
      <c r="H42" s="207">
        <f>SUM(H44:H47)</f>
        <v>441</v>
      </c>
      <c r="I42" s="122"/>
    </row>
    <row r="43" spans="1:9" ht="14.25" customHeight="1" thickBot="1">
      <c r="A43" s="122"/>
      <c r="B43" s="24" t="s">
        <v>123</v>
      </c>
      <c r="C43" s="24"/>
      <c r="D43" s="202"/>
      <c r="E43" s="202"/>
      <c r="F43" s="204"/>
      <c r="G43" s="206"/>
      <c r="H43" s="208"/>
      <c r="I43" s="122"/>
    </row>
    <row r="44" spans="1:9" ht="36" customHeight="1" thickBot="1">
      <c r="A44" s="122"/>
      <c r="B44" s="54" t="s">
        <v>10</v>
      </c>
      <c r="C44" s="55"/>
      <c r="D44" s="3" t="s">
        <v>47</v>
      </c>
      <c r="E44" s="3" t="s">
        <v>44</v>
      </c>
      <c r="F44" s="6" t="s">
        <v>70</v>
      </c>
      <c r="G44" s="6">
        <v>121</v>
      </c>
      <c r="H44" s="75">
        <v>296</v>
      </c>
      <c r="I44" s="122"/>
    </row>
    <row r="45" spans="1:9" ht="36" customHeight="1" thickBot="1">
      <c r="A45" s="122"/>
      <c r="B45" s="67" t="s">
        <v>78</v>
      </c>
      <c r="C45" s="68"/>
      <c r="D45" s="3" t="s">
        <v>47</v>
      </c>
      <c r="E45" s="3" t="s">
        <v>44</v>
      </c>
      <c r="F45" s="6">
        <v>9980077720</v>
      </c>
      <c r="G45" s="6">
        <v>122</v>
      </c>
      <c r="H45" s="66">
        <v>10</v>
      </c>
      <c r="I45" s="122"/>
    </row>
    <row r="46" spans="1:9" ht="36" customHeight="1" thickBot="1">
      <c r="A46" s="122"/>
      <c r="B46" s="54" t="s">
        <v>9</v>
      </c>
      <c r="C46" s="55"/>
      <c r="D46" s="3" t="s">
        <v>47</v>
      </c>
      <c r="E46" s="3" t="s">
        <v>44</v>
      </c>
      <c r="F46" s="6">
        <v>9980077720</v>
      </c>
      <c r="G46" s="6">
        <v>244</v>
      </c>
      <c r="H46" s="75">
        <v>45.6</v>
      </c>
      <c r="I46" s="122"/>
    </row>
    <row r="47" spans="1:9" ht="55.5" customHeight="1" thickBot="1">
      <c r="A47" s="122"/>
      <c r="B47" s="54" t="s">
        <v>7</v>
      </c>
      <c r="C47" s="55"/>
      <c r="D47" s="3" t="s">
        <v>47</v>
      </c>
      <c r="E47" s="3" t="s">
        <v>44</v>
      </c>
      <c r="F47" s="6" t="s">
        <v>70</v>
      </c>
      <c r="G47" s="6">
        <v>129</v>
      </c>
      <c r="H47" s="75">
        <v>89.4</v>
      </c>
      <c r="I47" s="122"/>
    </row>
    <row r="48" spans="1:9" ht="16.5" thickBot="1">
      <c r="A48" s="122"/>
      <c r="B48" s="49" t="s">
        <v>198</v>
      </c>
      <c r="C48" s="50"/>
      <c r="D48" s="31" t="s">
        <v>47</v>
      </c>
      <c r="E48" s="31" t="s">
        <v>45</v>
      </c>
      <c r="F48" s="34"/>
      <c r="G48" s="34"/>
      <c r="H48" s="76">
        <f>H49</f>
        <v>1.1</v>
      </c>
      <c r="I48" s="122"/>
    </row>
    <row r="49" spans="1:9" ht="33" customHeight="1" thickBot="1">
      <c r="A49" s="122"/>
      <c r="B49" s="77" t="s">
        <v>67</v>
      </c>
      <c r="C49" s="78"/>
      <c r="D49" s="3" t="s">
        <v>47</v>
      </c>
      <c r="E49" s="3" t="s">
        <v>45</v>
      </c>
      <c r="F49" s="6">
        <v>99</v>
      </c>
      <c r="G49" s="6"/>
      <c r="H49" s="75">
        <f>H50</f>
        <v>1.1</v>
      </c>
      <c r="I49" s="122"/>
    </row>
    <row r="50" spans="1:9" ht="64.5" customHeight="1" thickBot="1">
      <c r="A50" s="122"/>
      <c r="B50" s="79" t="s">
        <v>199</v>
      </c>
      <c r="C50" s="80"/>
      <c r="D50" s="3" t="s">
        <v>47</v>
      </c>
      <c r="E50" s="3" t="s">
        <v>45</v>
      </c>
      <c r="F50" s="6" t="s">
        <v>200</v>
      </c>
      <c r="G50" s="6"/>
      <c r="H50" s="75">
        <v>1.1</v>
      </c>
      <c r="I50" s="122"/>
    </row>
    <row r="51" spans="1:9" ht="32.25" thickBot="1">
      <c r="A51" s="122"/>
      <c r="B51" s="77" t="s">
        <v>9</v>
      </c>
      <c r="C51" s="78"/>
      <c r="D51" s="3" t="s">
        <v>47</v>
      </c>
      <c r="E51" s="3" t="s">
        <v>45</v>
      </c>
      <c r="F51" s="6" t="s">
        <v>200</v>
      </c>
      <c r="G51" s="6">
        <v>244</v>
      </c>
      <c r="H51" s="75">
        <v>1.1</v>
      </c>
      <c r="I51" s="122"/>
    </row>
    <row r="52" spans="1:9" ht="36.75" customHeight="1" thickBot="1">
      <c r="A52" s="122"/>
      <c r="B52" s="24" t="s">
        <v>71</v>
      </c>
      <c r="C52" s="26"/>
      <c r="D52" s="31" t="s">
        <v>47</v>
      </c>
      <c r="E52" s="31" t="s">
        <v>50</v>
      </c>
      <c r="F52" s="25"/>
      <c r="G52" s="25"/>
      <c r="H52" s="26">
        <f>SUM(H53+H62)</f>
        <v>4670.6</v>
      </c>
      <c r="I52" s="122"/>
    </row>
    <row r="53" spans="1:9" ht="32.25" thickBot="1">
      <c r="A53" s="122"/>
      <c r="B53" s="24" t="s">
        <v>11</v>
      </c>
      <c r="C53" s="26"/>
      <c r="D53" s="31" t="s">
        <v>47</v>
      </c>
      <c r="E53" s="31" t="s">
        <v>50</v>
      </c>
      <c r="F53" s="34">
        <v>93</v>
      </c>
      <c r="G53" s="25"/>
      <c r="H53" s="25">
        <f>SUM(H56:H61)</f>
        <v>1392</v>
      </c>
      <c r="I53" s="122"/>
    </row>
    <row r="54" spans="1:9" ht="19.5" customHeight="1" thickBot="1">
      <c r="A54" s="122"/>
      <c r="B54" s="20" t="s">
        <v>72</v>
      </c>
      <c r="C54" s="1"/>
      <c r="D54" s="3" t="s">
        <v>47</v>
      </c>
      <c r="E54" s="3" t="s">
        <v>50</v>
      </c>
      <c r="F54" s="6" t="s">
        <v>73</v>
      </c>
      <c r="G54" s="1"/>
      <c r="H54" s="1"/>
      <c r="I54" s="122"/>
    </row>
    <row r="55" spans="1:9" ht="36.75" customHeight="1" thickBot="1">
      <c r="A55" s="122"/>
      <c r="B55" s="54" t="s">
        <v>62</v>
      </c>
      <c r="C55" s="55"/>
      <c r="D55" s="3" t="s">
        <v>47</v>
      </c>
      <c r="E55" s="3" t="s">
        <v>50</v>
      </c>
      <c r="F55" s="6" t="s">
        <v>74</v>
      </c>
      <c r="G55" s="1"/>
      <c r="H55" s="1"/>
      <c r="I55" s="122"/>
    </row>
    <row r="56" spans="1:9" ht="33" customHeight="1" thickBot="1">
      <c r="A56" s="122"/>
      <c r="B56" s="54" t="s">
        <v>6</v>
      </c>
      <c r="C56" s="55"/>
      <c r="D56" s="3" t="s">
        <v>47</v>
      </c>
      <c r="E56" s="3" t="s">
        <v>50</v>
      </c>
      <c r="F56" s="6" t="s">
        <v>74</v>
      </c>
      <c r="G56" s="6">
        <v>121</v>
      </c>
      <c r="H56" s="1">
        <v>999</v>
      </c>
      <c r="I56" s="122"/>
    </row>
    <row r="57" spans="1:9" ht="33" customHeight="1" thickBot="1">
      <c r="A57" s="122"/>
      <c r="B57" s="67" t="s">
        <v>78</v>
      </c>
      <c r="C57" s="68"/>
      <c r="D57" s="3" t="s">
        <v>47</v>
      </c>
      <c r="E57" s="3" t="s">
        <v>50</v>
      </c>
      <c r="F57" s="6">
        <v>9370020000</v>
      </c>
      <c r="G57" s="6">
        <v>122</v>
      </c>
      <c r="H57" s="66">
        <v>58.8</v>
      </c>
      <c r="I57" s="122"/>
    </row>
    <row r="58" spans="1:9" ht="58.5" customHeight="1" thickBot="1">
      <c r="A58" s="122"/>
      <c r="B58" s="54" t="s">
        <v>7</v>
      </c>
      <c r="C58" s="55"/>
      <c r="D58" s="3" t="s">
        <v>47</v>
      </c>
      <c r="E58" s="3" t="s">
        <v>50</v>
      </c>
      <c r="F58" s="6">
        <v>9370020000</v>
      </c>
      <c r="G58" s="6">
        <v>129</v>
      </c>
      <c r="H58" s="1">
        <v>302.2</v>
      </c>
      <c r="I58" s="122"/>
    </row>
    <row r="59" spans="1:9" ht="35.25" customHeight="1" thickBot="1">
      <c r="A59" s="122"/>
      <c r="B59" s="70" t="s">
        <v>327</v>
      </c>
      <c r="C59" s="71"/>
      <c r="D59" s="3" t="s">
        <v>47</v>
      </c>
      <c r="E59" s="3" t="s">
        <v>50</v>
      </c>
      <c r="F59" s="6">
        <v>9370020000</v>
      </c>
      <c r="G59" s="6">
        <v>242</v>
      </c>
      <c r="H59" s="66">
        <v>12</v>
      </c>
      <c r="I59" s="122"/>
    </row>
    <row r="60" spans="1:9" ht="35.25" customHeight="1" thickBot="1">
      <c r="A60" s="122"/>
      <c r="B60" s="54" t="s">
        <v>9</v>
      </c>
      <c r="C60" s="55"/>
      <c r="D60" s="3" t="s">
        <v>47</v>
      </c>
      <c r="E60" s="3" t="s">
        <v>50</v>
      </c>
      <c r="F60" s="6">
        <v>9370020000</v>
      </c>
      <c r="G60" s="6">
        <v>244</v>
      </c>
      <c r="H60" s="75">
        <v>17</v>
      </c>
      <c r="I60" s="122"/>
    </row>
    <row r="61" spans="1:9" ht="32.25" thickBot="1">
      <c r="A61" s="122"/>
      <c r="B61" s="54" t="s">
        <v>351</v>
      </c>
      <c r="C61" s="55"/>
      <c r="D61" s="3" t="s">
        <v>47</v>
      </c>
      <c r="E61" s="3" t="s">
        <v>50</v>
      </c>
      <c r="F61" s="6">
        <v>9370020000</v>
      </c>
      <c r="G61" s="6">
        <v>853</v>
      </c>
      <c r="H61" s="75">
        <v>3</v>
      </c>
      <c r="I61" s="122"/>
    </row>
    <row r="62" spans="1:9" ht="21.75" customHeight="1" thickBot="1">
      <c r="A62" s="122"/>
      <c r="B62" s="24" t="s">
        <v>75</v>
      </c>
      <c r="C62" s="26"/>
      <c r="D62" s="31" t="s">
        <v>47</v>
      </c>
      <c r="E62" s="31" t="s">
        <v>50</v>
      </c>
      <c r="F62" s="34">
        <v>99</v>
      </c>
      <c r="G62" s="25"/>
      <c r="H62" s="25">
        <f>SUM(H64:H70)</f>
        <v>3278.6</v>
      </c>
      <c r="I62" s="122"/>
    </row>
    <row r="63" spans="1:9" ht="18.75" customHeight="1" thickBot="1">
      <c r="A63" s="122"/>
      <c r="B63" s="54" t="s">
        <v>76</v>
      </c>
      <c r="C63" s="55"/>
      <c r="D63" s="3" t="s">
        <v>47</v>
      </c>
      <c r="E63" s="3" t="s">
        <v>50</v>
      </c>
      <c r="F63" s="6" t="s">
        <v>77</v>
      </c>
      <c r="G63" s="1"/>
      <c r="H63" s="1">
        <f>H64+H65+H66+H67+H68+H69+H70</f>
        <v>3278.6</v>
      </c>
      <c r="I63" s="122"/>
    </row>
    <row r="64" spans="1:9" ht="40.5" customHeight="1" thickBot="1">
      <c r="A64" s="122"/>
      <c r="B64" s="54" t="s">
        <v>6</v>
      </c>
      <c r="C64" s="55"/>
      <c r="D64" s="3" t="s">
        <v>47</v>
      </c>
      <c r="E64" s="3" t="s">
        <v>50</v>
      </c>
      <c r="F64" s="6" t="s">
        <v>325</v>
      </c>
      <c r="G64" s="6">
        <v>121</v>
      </c>
      <c r="H64" s="1">
        <v>2280</v>
      </c>
      <c r="I64" s="122"/>
    </row>
    <row r="65" spans="1:9" ht="19.5" customHeight="1" thickBot="1">
      <c r="A65" s="122"/>
      <c r="B65" s="67" t="s">
        <v>78</v>
      </c>
      <c r="C65" s="68"/>
      <c r="D65" s="3" t="s">
        <v>47</v>
      </c>
      <c r="E65" s="3" t="s">
        <v>50</v>
      </c>
      <c r="F65" s="6" t="s">
        <v>325</v>
      </c>
      <c r="G65" s="6">
        <v>122</v>
      </c>
      <c r="H65" s="1">
        <v>7</v>
      </c>
      <c r="I65" s="122"/>
    </row>
    <row r="66" spans="1:9" ht="58.5" customHeight="1" thickBot="1">
      <c r="A66" s="122"/>
      <c r="B66" s="54" t="s">
        <v>7</v>
      </c>
      <c r="C66" s="55"/>
      <c r="D66" s="3" t="s">
        <v>47</v>
      </c>
      <c r="E66" s="3" t="s">
        <v>50</v>
      </c>
      <c r="F66" s="6" t="s">
        <v>325</v>
      </c>
      <c r="G66" s="6">
        <v>129</v>
      </c>
      <c r="H66" s="1">
        <v>688.6</v>
      </c>
      <c r="I66" s="122"/>
    </row>
    <row r="67" spans="1:9" ht="32.25" thickBot="1">
      <c r="A67" s="122"/>
      <c r="B67" s="63" t="s">
        <v>79</v>
      </c>
      <c r="C67" s="69"/>
      <c r="D67" s="3" t="s">
        <v>47</v>
      </c>
      <c r="E67" s="3" t="s">
        <v>50</v>
      </c>
      <c r="F67" s="6" t="s">
        <v>325</v>
      </c>
      <c r="G67" s="6">
        <v>244</v>
      </c>
      <c r="H67" s="1">
        <v>110</v>
      </c>
      <c r="I67" s="122"/>
    </row>
    <row r="68" spans="1:9" ht="37.5" customHeight="1" thickBot="1">
      <c r="A68" s="122"/>
      <c r="B68" s="70" t="s">
        <v>327</v>
      </c>
      <c r="C68" s="71"/>
      <c r="D68" s="3" t="s">
        <v>47</v>
      </c>
      <c r="E68" s="3" t="s">
        <v>50</v>
      </c>
      <c r="F68" s="6">
        <v>9980021000</v>
      </c>
      <c r="G68" s="6">
        <v>242</v>
      </c>
      <c r="H68" s="1">
        <v>121</v>
      </c>
      <c r="I68" s="122"/>
    </row>
    <row r="69" spans="1:9" ht="17.25" customHeight="1" thickBot="1">
      <c r="A69" s="122"/>
      <c r="B69" s="70" t="s">
        <v>339</v>
      </c>
      <c r="C69" s="71"/>
      <c r="D69" s="3" t="s">
        <v>47</v>
      </c>
      <c r="E69" s="3" t="s">
        <v>50</v>
      </c>
      <c r="F69" s="6">
        <v>9980021000</v>
      </c>
      <c r="G69" s="6">
        <v>242</v>
      </c>
      <c r="H69" s="1">
        <v>67</v>
      </c>
      <c r="I69" s="122"/>
    </row>
    <row r="70" spans="1:9" ht="20.25" customHeight="1" thickBot="1">
      <c r="A70" s="122"/>
      <c r="B70" s="81" t="s">
        <v>33</v>
      </c>
      <c r="C70" s="59"/>
      <c r="D70" s="3" t="s">
        <v>47</v>
      </c>
      <c r="E70" s="3" t="s">
        <v>50</v>
      </c>
      <c r="F70" s="6" t="s">
        <v>325</v>
      </c>
      <c r="G70" s="6">
        <v>850</v>
      </c>
      <c r="H70" s="1">
        <v>5</v>
      </c>
      <c r="I70" s="122"/>
    </row>
    <row r="71" spans="1:9" ht="20.25" customHeight="1" thickBot="1">
      <c r="A71" s="122"/>
      <c r="B71" s="59" t="s">
        <v>389</v>
      </c>
      <c r="C71" s="59"/>
      <c r="D71" s="3" t="s">
        <v>47</v>
      </c>
      <c r="E71" s="3" t="s">
        <v>46</v>
      </c>
      <c r="F71" s="6" t="s">
        <v>388</v>
      </c>
      <c r="G71" s="6">
        <v>521</v>
      </c>
      <c r="H71" s="1">
        <v>56</v>
      </c>
      <c r="I71" s="122"/>
    </row>
    <row r="72" spans="1:9" ht="16.5" thickBot="1">
      <c r="A72" s="122"/>
      <c r="B72" s="20" t="s">
        <v>185</v>
      </c>
      <c r="C72" s="1"/>
      <c r="D72" s="7" t="s">
        <v>47</v>
      </c>
      <c r="E72" s="7" t="s">
        <v>266</v>
      </c>
      <c r="F72" s="6"/>
      <c r="G72" s="6"/>
      <c r="H72" s="1">
        <f>H73+H74</f>
        <v>412.7</v>
      </c>
      <c r="I72" s="122"/>
    </row>
    <row r="73" spans="1:9" ht="16.5" thickBot="1">
      <c r="A73" s="122"/>
      <c r="B73" s="20" t="s">
        <v>267</v>
      </c>
      <c r="C73" s="1"/>
      <c r="D73" s="7" t="s">
        <v>47</v>
      </c>
      <c r="E73" s="7" t="s">
        <v>266</v>
      </c>
      <c r="F73" s="6" t="s">
        <v>338</v>
      </c>
      <c r="G73" s="6">
        <v>870</v>
      </c>
      <c r="H73" s="1">
        <v>205.6</v>
      </c>
      <c r="I73" s="122"/>
    </row>
    <row r="74" spans="1:9" ht="16.5" thickBot="1">
      <c r="A74" s="122"/>
      <c r="B74" s="20" t="s">
        <v>337</v>
      </c>
      <c r="C74" s="1"/>
      <c r="D74" s="7" t="s">
        <v>47</v>
      </c>
      <c r="E74" s="7" t="s">
        <v>266</v>
      </c>
      <c r="F74" s="6">
        <v>9990020670</v>
      </c>
      <c r="G74" s="6">
        <v>870</v>
      </c>
      <c r="H74" s="1">
        <v>207.1</v>
      </c>
      <c r="I74" s="122"/>
    </row>
    <row r="75" spans="1:9" ht="15.75" customHeight="1" thickBot="1">
      <c r="A75" s="122"/>
      <c r="B75" s="24" t="s">
        <v>12</v>
      </c>
      <c r="C75" s="26"/>
      <c r="D75" s="31" t="s">
        <v>47</v>
      </c>
      <c r="E75" s="31">
        <v>13</v>
      </c>
      <c r="F75" s="25"/>
      <c r="G75" s="25"/>
      <c r="H75" s="26">
        <f>SUM(H83+H76+H88+H89+H90)</f>
        <v>4997.2</v>
      </c>
      <c r="I75" s="122"/>
    </row>
    <row r="76" spans="1:9" ht="16.5" thickBot="1">
      <c r="A76" s="122"/>
      <c r="B76" s="4" t="s">
        <v>326</v>
      </c>
      <c r="C76" s="5"/>
      <c r="D76" s="41" t="s">
        <v>47</v>
      </c>
      <c r="E76" s="41" t="s">
        <v>268</v>
      </c>
      <c r="F76" s="6">
        <v>9980021000</v>
      </c>
      <c r="G76" s="46"/>
      <c r="H76" s="5">
        <f>H77+H78+H79+H80+H81+H82</f>
        <v>2653.8</v>
      </c>
      <c r="I76" s="122"/>
    </row>
    <row r="77" spans="1:9" ht="32.25" thickBot="1">
      <c r="A77" s="122"/>
      <c r="B77" s="54" t="s">
        <v>20</v>
      </c>
      <c r="C77" s="55"/>
      <c r="D77" s="41" t="s">
        <v>47</v>
      </c>
      <c r="E77" s="41" t="s">
        <v>268</v>
      </c>
      <c r="F77" s="6">
        <v>9980021000</v>
      </c>
      <c r="G77" s="46">
        <v>111</v>
      </c>
      <c r="H77" s="5">
        <v>1969</v>
      </c>
      <c r="I77" s="122"/>
    </row>
    <row r="78" spans="1:9" ht="45" customHeight="1" thickBot="1">
      <c r="A78" s="122"/>
      <c r="B78" s="54" t="s">
        <v>7</v>
      </c>
      <c r="C78" s="55"/>
      <c r="D78" s="41" t="s">
        <v>47</v>
      </c>
      <c r="E78" s="41" t="s">
        <v>268</v>
      </c>
      <c r="F78" s="6">
        <v>9980021000</v>
      </c>
      <c r="G78" s="46">
        <v>119</v>
      </c>
      <c r="H78" s="5">
        <v>594.8</v>
      </c>
      <c r="I78" s="122"/>
    </row>
    <row r="79" spans="1:9" ht="16.5" thickBot="1">
      <c r="A79" s="122"/>
      <c r="B79" s="54" t="s">
        <v>197</v>
      </c>
      <c r="C79" s="55"/>
      <c r="D79" s="41" t="s">
        <v>47</v>
      </c>
      <c r="E79" s="41" t="s">
        <v>268</v>
      </c>
      <c r="F79" s="6">
        <v>9980021000</v>
      </c>
      <c r="G79" s="46">
        <v>112</v>
      </c>
      <c r="H79" s="5">
        <v>15</v>
      </c>
      <c r="I79" s="122"/>
    </row>
    <row r="80" spans="1:9" ht="16.5" thickBot="1">
      <c r="A80" s="122"/>
      <c r="B80" s="70" t="s">
        <v>339</v>
      </c>
      <c r="C80" s="82"/>
      <c r="D80" s="41" t="s">
        <v>47</v>
      </c>
      <c r="E80" s="41" t="s">
        <v>268</v>
      </c>
      <c r="F80" s="6">
        <v>9980021000</v>
      </c>
      <c r="G80" s="46">
        <v>242</v>
      </c>
      <c r="H80" s="5">
        <v>15</v>
      </c>
      <c r="I80" s="122"/>
    </row>
    <row r="81" spans="1:9" ht="32.25" thickBot="1">
      <c r="A81" s="122"/>
      <c r="B81" s="70" t="s">
        <v>327</v>
      </c>
      <c r="C81" s="71"/>
      <c r="D81" s="41" t="s">
        <v>47</v>
      </c>
      <c r="E81" s="41" t="s">
        <v>268</v>
      </c>
      <c r="F81" s="6">
        <v>9980021000</v>
      </c>
      <c r="G81" s="46">
        <v>242</v>
      </c>
      <c r="H81" s="5">
        <v>30</v>
      </c>
      <c r="I81" s="122"/>
    </row>
    <row r="82" spans="1:9" ht="36.75" customHeight="1" thickBot="1">
      <c r="A82" s="122"/>
      <c r="B82" s="54" t="s">
        <v>79</v>
      </c>
      <c r="C82" s="55"/>
      <c r="D82" s="3" t="s">
        <v>47</v>
      </c>
      <c r="E82" s="3">
        <v>13</v>
      </c>
      <c r="F82" s="6">
        <v>9980021000</v>
      </c>
      <c r="G82" s="46">
        <v>244</v>
      </c>
      <c r="H82" s="5">
        <v>30</v>
      </c>
      <c r="I82" s="122"/>
    </row>
    <row r="83" spans="1:9" ht="16.5" thickBot="1">
      <c r="A83" s="122"/>
      <c r="B83" s="57" t="s">
        <v>13</v>
      </c>
      <c r="C83" s="34"/>
      <c r="D83" s="31" t="s">
        <v>47</v>
      </c>
      <c r="E83" s="33">
        <v>13</v>
      </c>
      <c r="F83" s="34">
        <v>99</v>
      </c>
      <c r="G83" s="25"/>
      <c r="H83" s="26">
        <f>H84</f>
        <v>2135</v>
      </c>
      <c r="I83" s="122"/>
    </row>
    <row r="84" spans="1:9" ht="98.25" customHeight="1" thickBot="1">
      <c r="A84" s="122"/>
      <c r="B84" s="21" t="s">
        <v>14</v>
      </c>
      <c r="C84" s="2"/>
      <c r="D84" s="3" t="s">
        <v>47</v>
      </c>
      <c r="E84" s="3">
        <v>13</v>
      </c>
      <c r="F84" s="6" t="s">
        <v>80</v>
      </c>
      <c r="G84" s="1"/>
      <c r="H84" s="1">
        <f>H85+H86+H87</f>
        <v>2135</v>
      </c>
      <c r="I84" s="122"/>
    </row>
    <row r="85" spans="1:9" ht="39" customHeight="1" thickBot="1">
      <c r="A85" s="122"/>
      <c r="B85" s="54" t="s">
        <v>20</v>
      </c>
      <c r="C85" s="55"/>
      <c r="D85" s="3" t="s">
        <v>47</v>
      </c>
      <c r="E85" s="3">
        <v>13</v>
      </c>
      <c r="F85" s="6" t="s">
        <v>80</v>
      </c>
      <c r="G85" s="1">
        <v>111</v>
      </c>
      <c r="H85" s="1">
        <v>1421.6</v>
      </c>
      <c r="I85" s="122"/>
    </row>
    <row r="86" spans="1:9" ht="54" customHeight="1" thickBot="1">
      <c r="A86" s="122"/>
      <c r="B86" s="54" t="s">
        <v>7</v>
      </c>
      <c r="C86" s="55"/>
      <c r="D86" s="3" t="s">
        <v>47</v>
      </c>
      <c r="E86" s="3">
        <v>13</v>
      </c>
      <c r="F86" s="6" t="s">
        <v>80</v>
      </c>
      <c r="G86" s="1">
        <v>119</v>
      </c>
      <c r="H86" s="1">
        <v>429.3</v>
      </c>
      <c r="I86" s="122"/>
    </row>
    <row r="87" spans="1:9" ht="32.25" thickBot="1">
      <c r="A87" s="122"/>
      <c r="B87" s="54" t="s">
        <v>79</v>
      </c>
      <c r="C87" s="55"/>
      <c r="D87" s="3" t="s">
        <v>47</v>
      </c>
      <c r="E87" s="3">
        <v>13</v>
      </c>
      <c r="F87" s="6" t="s">
        <v>80</v>
      </c>
      <c r="G87" s="6">
        <v>244</v>
      </c>
      <c r="H87" s="1">
        <v>284.1</v>
      </c>
      <c r="I87" s="122"/>
    </row>
    <row r="88" spans="1:9" ht="16.5" thickBot="1">
      <c r="A88" s="122"/>
      <c r="B88" s="54" t="s">
        <v>394</v>
      </c>
      <c r="C88" s="55"/>
      <c r="D88" s="3" t="s">
        <v>47</v>
      </c>
      <c r="E88" s="3" t="s">
        <v>268</v>
      </c>
      <c r="F88" s="6">
        <v>9990020670</v>
      </c>
      <c r="G88" s="6">
        <v>360</v>
      </c>
      <c r="H88" s="1">
        <v>40</v>
      </c>
      <c r="I88" s="122"/>
    </row>
    <row r="89" spans="1:9" ht="16.5" thickBot="1">
      <c r="A89" s="122"/>
      <c r="B89" s="54" t="s">
        <v>394</v>
      </c>
      <c r="C89" s="55"/>
      <c r="D89" s="3" t="s">
        <v>47</v>
      </c>
      <c r="E89" s="3" t="s">
        <v>268</v>
      </c>
      <c r="F89" s="6">
        <v>9990020680</v>
      </c>
      <c r="G89" s="6">
        <v>360</v>
      </c>
      <c r="H89" s="1">
        <v>3</v>
      </c>
      <c r="I89" s="122"/>
    </row>
    <row r="90" spans="1:9" ht="16.5" thickBot="1">
      <c r="A90" s="122"/>
      <c r="B90" s="54"/>
      <c r="C90" s="55"/>
      <c r="D90" s="3" t="s">
        <v>47</v>
      </c>
      <c r="E90" s="3" t="s">
        <v>268</v>
      </c>
      <c r="F90" s="6">
        <v>9990020680</v>
      </c>
      <c r="G90" s="6">
        <v>244</v>
      </c>
      <c r="H90" s="1">
        <v>165.4</v>
      </c>
      <c r="I90" s="122"/>
    </row>
    <row r="91" spans="1:9" ht="16.5" thickBot="1">
      <c r="A91" s="122"/>
      <c r="B91" s="24" t="s">
        <v>195</v>
      </c>
      <c r="C91" s="26"/>
      <c r="D91" s="31" t="s">
        <v>52</v>
      </c>
      <c r="E91" s="33"/>
      <c r="F91" s="34"/>
      <c r="G91" s="34"/>
      <c r="H91" s="26">
        <f>H92</f>
        <v>2343</v>
      </c>
      <c r="I91" s="122"/>
    </row>
    <row r="92" spans="1:9" ht="21" customHeight="1" thickBot="1">
      <c r="A92" s="122"/>
      <c r="B92" s="54" t="s">
        <v>196</v>
      </c>
      <c r="C92" s="55"/>
      <c r="D92" s="3" t="s">
        <v>52</v>
      </c>
      <c r="E92" s="3" t="s">
        <v>48</v>
      </c>
      <c r="F92" s="6"/>
      <c r="G92" s="6"/>
      <c r="H92" s="1">
        <v>2343</v>
      </c>
      <c r="I92" s="122"/>
    </row>
    <row r="93" spans="1:9" ht="38.25" customHeight="1" thickBot="1">
      <c r="A93" s="122"/>
      <c r="B93" s="54" t="s">
        <v>42</v>
      </c>
      <c r="C93" s="55"/>
      <c r="D93" s="3" t="s">
        <v>52</v>
      </c>
      <c r="E93" s="3" t="s">
        <v>48</v>
      </c>
      <c r="F93" s="6" t="s">
        <v>120</v>
      </c>
      <c r="G93" s="6"/>
      <c r="H93" s="1">
        <v>2343</v>
      </c>
      <c r="I93" s="122"/>
    </row>
    <row r="94" spans="1:9" ht="16.5" thickBot="1">
      <c r="A94" s="122"/>
      <c r="B94" s="54" t="s">
        <v>194</v>
      </c>
      <c r="C94" s="55"/>
      <c r="D94" s="3" t="s">
        <v>52</v>
      </c>
      <c r="E94" s="3" t="s">
        <v>48</v>
      </c>
      <c r="F94" s="6" t="s">
        <v>120</v>
      </c>
      <c r="G94" s="6">
        <v>530</v>
      </c>
      <c r="H94" s="1">
        <v>2343</v>
      </c>
      <c r="I94" s="122"/>
    </row>
    <row r="95" spans="1:9" ht="37.5" customHeight="1" thickBot="1">
      <c r="A95" s="122"/>
      <c r="B95" s="24" t="s">
        <v>15</v>
      </c>
      <c r="C95" s="26"/>
      <c r="D95" s="27" t="s">
        <v>48</v>
      </c>
      <c r="E95" s="60"/>
      <c r="F95" s="25"/>
      <c r="G95" s="25"/>
      <c r="H95" s="26" t="e">
        <f>SUM(H96+#REF!)</f>
        <v>#REF!</v>
      </c>
      <c r="I95" s="122"/>
    </row>
    <row r="96" spans="1:9" ht="48.75" customHeight="1" thickBot="1">
      <c r="A96" s="122"/>
      <c r="B96" s="24" t="s">
        <v>34</v>
      </c>
      <c r="C96" s="26"/>
      <c r="D96" s="31" t="s">
        <v>48</v>
      </c>
      <c r="E96" s="31" t="s">
        <v>340</v>
      </c>
      <c r="F96" s="25"/>
      <c r="G96" s="25"/>
      <c r="H96" s="26">
        <f>SUM(H97:H101)</f>
        <v>4693.3</v>
      </c>
      <c r="I96" s="122"/>
    </row>
    <row r="97" spans="1:9" ht="34.5" customHeight="1" thickBot="1">
      <c r="A97" s="122"/>
      <c r="B97" s="54" t="s">
        <v>20</v>
      </c>
      <c r="C97" s="55"/>
      <c r="D97" s="7" t="s">
        <v>48</v>
      </c>
      <c r="E97" s="7" t="s">
        <v>340</v>
      </c>
      <c r="F97" s="6" t="s">
        <v>329</v>
      </c>
      <c r="G97" s="6">
        <v>111</v>
      </c>
      <c r="H97" s="1">
        <v>3345</v>
      </c>
      <c r="I97" s="122"/>
    </row>
    <row r="98" spans="1:9" ht="16.5" thickBot="1">
      <c r="A98" s="122"/>
      <c r="B98" s="54" t="s">
        <v>197</v>
      </c>
      <c r="C98" s="55"/>
      <c r="D98" s="7" t="s">
        <v>48</v>
      </c>
      <c r="E98" s="7" t="s">
        <v>340</v>
      </c>
      <c r="F98" s="6" t="s">
        <v>329</v>
      </c>
      <c r="G98" s="6">
        <v>112</v>
      </c>
      <c r="H98" s="1">
        <v>25</v>
      </c>
      <c r="I98" s="122"/>
    </row>
    <row r="99" spans="1:9" ht="52.5" customHeight="1" thickBot="1">
      <c r="A99" s="122"/>
      <c r="B99" s="54" t="s">
        <v>7</v>
      </c>
      <c r="C99" s="55"/>
      <c r="D99" s="7" t="s">
        <v>48</v>
      </c>
      <c r="E99" s="7" t="s">
        <v>340</v>
      </c>
      <c r="F99" s="6" t="s">
        <v>329</v>
      </c>
      <c r="G99" s="6">
        <v>119</v>
      </c>
      <c r="H99" s="1">
        <v>1010</v>
      </c>
      <c r="I99" s="122"/>
    </row>
    <row r="100" spans="1:9" ht="32.25" thickBot="1">
      <c r="A100" s="122"/>
      <c r="B100" s="54" t="s">
        <v>79</v>
      </c>
      <c r="C100" s="55"/>
      <c r="D100" s="7" t="s">
        <v>48</v>
      </c>
      <c r="E100" s="7" t="s">
        <v>340</v>
      </c>
      <c r="F100" s="6" t="s">
        <v>329</v>
      </c>
      <c r="G100" s="6">
        <v>244</v>
      </c>
      <c r="H100" s="1">
        <v>263.3</v>
      </c>
      <c r="I100" s="122"/>
    </row>
    <row r="101" spans="1:9" ht="35.25" customHeight="1" thickBot="1">
      <c r="A101" s="122"/>
      <c r="B101" s="70" t="s">
        <v>344</v>
      </c>
      <c r="C101" s="71"/>
      <c r="D101" s="7" t="s">
        <v>48</v>
      </c>
      <c r="E101" s="7" t="s">
        <v>340</v>
      </c>
      <c r="F101" s="6" t="s">
        <v>329</v>
      </c>
      <c r="G101" s="6">
        <v>242</v>
      </c>
      <c r="H101" s="1">
        <v>50</v>
      </c>
      <c r="I101" s="122"/>
    </row>
    <row r="102" spans="1:9" ht="16.5" thickBot="1">
      <c r="A102" s="122"/>
      <c r="B102" s="24" t="s">
        <v>16</v>
      </c>
      <c r="C102" s="26"/>
      <c r="D102" s="31" t="s">
        <v>44</v>
      </c>
      <c r="E102" s="60"/>
      <c r="F102" s="25"/>
      <c r="G102" s="25"/>
      <c r="H102" s="26" t="e">
        <f>SUM(H103+H112+#REF!)</f>
        <v>#REF!</v>
      </c>
      <c r="I102" s="122"/>
    </row>
    <row r="103" spans="1:9" ht="18" customHeight="1" thickBot="1">
      <c r="A103" s="122"/>
      <c r="B103" s="22" t="s">
        <v>35</v>
      </c>
      <c r="C103" s="25"/>
      <c r="D103" s="33" t="s">
        <v>44</v>
      </c>
      <c r="E103" s="33" t="s">
        <v>45</v>
      </c>
      <c r="F103" s="25"/>
      <c r="G103" s="25"/>
      <c r="H103" s="25">
        <f>H104</f>
        <v>4255.200000000001</v>
      </c>
      <c r="I103" s="122"/>
    </row>
    <row r="104" spans="1:9" ht="41.25" customHeight="1" thickBot="1">
      <c r="A104" s="122"/>
      <c r="B104" s="54" t="s">
        <v>81</v>
      </c>
      <c r="C104" s="55"/>
      <c r="D104" s="3" t="s">
        <v>44</v>
      </c>
      <c r="E104" s="3" t="s">
        <v>45</v>
      </c>
      <c r="F104" s="6" t="s">
        <v>330</v>
      </c>
      <c r="G104" s="1"/>
      <c r="H104" s="1">
        <f>SUM(H105:H111)</f>
        <v>4255.200000000001</v>
      </c>
      <c r="I104" s="122"/>
    </row>
    <row r="105" spans="1:9" ht="38.25" customHeight="1" thickBot="1">
      <c r="A105" s="122"/>
      <c r="B105" s="54" t="s">
        <v>66</v>
      </c>
      <c r="C105" s="55"/>
      <c r="D105" s="3" t="s">
        <v>44</v>
      </c>
      <c r="E105" s="3" t="s">
        <v>45</v>
      </c>
      <c r="F105" s="6" t="s">
        <v>330</v>
      </c>
      <c r="G105" s="6">
        <v>121</v>
      </c>
      <c r="H105" s="1">
        <v>2984.8</v>
      </c>
      <c r="I105" s="122"/>
    </row>
    <row r="106" spans="1:9" ht="54.75" customHeight="1" thickBot="1">
      <c r="A106" s="122"/>
      <c r="B106" s="54" t="s">
        <v>7</v>
      </c>
      <c r="C106" s="55"/>
      <c r="D106" s="3" t="s">
        <v>44</v>
      </c>
      <c r="E106" s="3" t="s">
        <v>45</v>
      </c>
      <c r="F106" s="6" t="s">
        <v>330</v>
      </c>
      <c r="G106" s="6">
        <v>129</v>
      </c>
      <c r="H106" s="1">
        <v>901.4</v>
      </c>
      <c r="I106" s="122"/>
    </row>
    <row r="107" spans="1:9" ht="54.75" customHeight="1" thickBot="1">
      <c r="A107" s="122"/>
      <c r="B107" s="67" t="s">
        <v>78</v>
      </c>
      <c r="C107" s="68"/>
      <c r="D107" s="3" t="s">
        <v>44</v>
      </c>
      <c r="E107" s="3" t="s">
        <v>45</v>
      </c>
      <c r="F107" s="6" t="s">
        <v>330</v>
      </c>
      <c r="G107" s="6">
        <v>122</v>
      </c>
      <c r="H107" s="66">
        <v>22</v>
      </c>
      <c r="I107" s="122"/>
    </row>
    <row r="108" spans="1:9" ht="35.25" customHeight="1" thickBot="1">
      <c r="A108" s="122"/>
      <c r="B108" s="70" t="s">
        <v>327</v>
      </c>
      <c r="C108" s="71"/>
      <c r="D108" s="3" t="s">
        <v>44</v>
      </c>
      <c r="E108" s="3" t="s">
        <v>45</v>
      </c>
      <c r="F108" s="6" t="s">
        <v>330</v>
      </c>
      <c r="G108" s="84">
        <v>242</v>
      </c>
      <c r="H108" s="85">
        <v>20</v>
      </c>
      <c r="I108" s="122"/>
    </row>
    <row r="109" spans="1:9" ht="35.25" customHeight="1" thickBot="1">
      <c r="A109" s="122"/>
      <c r="B109" s="70" t="s">
        <v>344</v>
      </c>
      <c r="C109" s="71"/>
      <c r="D109" s="7" t="s">
        <v>44</v>
      </c>
      <c r="E109" s="7" t="s">
        <v>45</v>
      </c>
      <c r="F109" s="6" t="s">
        <v>330</v>
      </c>
      <c r="G109" s="6">
        <v>242</v>
      </c>
      <c r="H109" s="1">
        <v>50</v>
      </c>
      <c r="I109" s="122"/>
    </row>
    <row r="110" spans="1:9" ht="32.25" thickBot="1">
      <c r="A110" s="122"/>
      <c r="B110" s="83" t="s">
        <v>79</v>
      </c>
      <c r="C110" s="83"/>
      <c r="D110" s="86" t="s">
        <v>44</v>
      </c>
      <c r="E110" s="86" t="s">
        <v>45</v>
      </c>
      <c r="F110" s="6" t="s">
        <v>330</v>
      </c>
      <c r="G110" s="87">
        <v>244</v>
      </c>
      <c r="H110" s="56">
        <v>100</v>
      </c>
      <c r="I110" s="122"/>
    </row>
    <row r="111" spans="1:9" ht="18" customHeight="1" thickBot="1">
      <c r="A111" s="122"/>
      <c r="B111" s="72" t="s">
        <v>328</v>
      </c>
      <c r="C111" s="73"/>
      <c r="D111" s="88" t="s">
        <v>44</v>
      </c>
      <c r="E111" s="88" t="s">
        <v>45</v>
      </c>
      <c r="F111" s="6" t="s">
        <v>330</v>
      </c>
      <c r="G111" s="89">
        <v>247</v>
      </c>
      <c r="H111" s="90">
        <v>177</v>
      </c>
      <c r="I111" s="122"/>
    </row>
    <row r="112" spans="1:9" ht="16.5" thickBot="1">
      <c r="A112" s="122"/>
      <c r="B112" s="24" t="s">
        <v>193</v>
      </c>
      <c r="C112" s="26"/>
      <c r="D112" s="31" t="s">
        <v>44</v>
      </c>
      <c r="E112" s="31" t="s">
        <v>49</v>
      </c>
      <c r="F112" s="36"/>
      <c r="G112" s="36"/>
      <c r="H112" s="26">
        <f>H113</f>
        <v>64868.5</v>
      </c>
      <c r="I112" s="122"/>
    </row>
    <row r="113" spans="1:9" ht="16.5" thickBot="1">
      <c r="A113" s="122"/>
      <c r="B113" s="22" t="s">
        <v>194</v>
      </c>
      <c r="C113" s="25"/>
      <c r="D113" s="33" t="s">
        <v>44</v>
      </c>
      <c r="E113" s="33" t="s">
        <v>49</v>
      </c>
      <c r="F113" s="6">
        <v>1530020760</v>
      </c>
      <c r="G113" s="34"/>
      <c r="H113" s="25">
        <f>H114+H115+H116</f>
        <v>64868.5</v>
      </c>
      <c r="I113" s="122"/>
    </row>
    <row r="114" spans="1:9" ht="16.5" thickBot="1">
      <c r="A114" s="122"/>
      <c r="B114" s="20" t="s">
        <v>331</v>
      </c>
      <c r="C114" s="1"/>
      <c r="D114" s="3" t="s">
        <v>44</v>
      </c>
      <c r="E114" s="3" t="s">
        <v>49</v>
      </c>
      <c r="F114" s="6">
        <v>1530020760</v>
      </c>
      <c r="G114" s="6">
        <v>244</v>
      </c>
      <c r="H114" s="1">
        <v>36859.7</v>
      </c>
      <c r="I114" s="122"/>
    </row>
    <row r="115" spans="1:9" ht="22.5" customHeight="1" thickBot="1">
      <c r="A115" s="122"/>
      <c r="B115" s="20" t="s">
        <v>331</v>
      </c>
      <c r="C115" s="1"/>
      <c r="D115" s="3" t="s">
        <v>44</v>
      </c>
      <c r="E115" s="3" t="s">
        <v>49</v>
      </c>
      <c r="F115" s="6">
        <v>1530020760</v>
      </c>
      <c r="G115" s="6">
        <v>243</v>
      </c>
      <c r="H115" s="1">
        <v>27508.8</v>
      </c>
      <c r="I115" s="122"/>
    </row>
    <row r="116" spans="1:9" ht="22.5" customHeight="1" thickBot="1">
      <c r="A116" s="122"/>
      <c r="B116" s="20" t="s">
        <v>331</v>
      </c>
      <c r="C116" s="1"/>
      <c r="D116" s="3" t="s">
        <v>44</v>
      </c>
      <c r="E116" s="3" t="s">
        <v>49</v>
      </c>
      <c r="F116" s="6">
        <v>1530020760</v>
      </c>
      <c r="G116" s="6">
        <v>244</v>
      </c>
      <c r="H116" s="1">
        <v>500</v>
      </c>
      <c r="I116" s="122"/>
    </row>
    <row r="117" spans="1:9" ht="21" customHeight="1" thickBot="1">
      <c r="A117" s="122"/>
      <c r="B117" s="24" t="s">
        <v>17</v>
      </c>
      <c r="C117" s="26"/>
      <c r="D117" s="31" t="s">
        <v>45</v>
      </c>
      <c r="E117" s="60"/>
      <c r="F117" s="25"/>
      <c r="G117" s="25"/>
      <c r="H117" s="39">
        <f>H118+H119+H120+H130</f>
        <v>65838.7</v>
      </c>
      <c r="I117" s="122"/>
    </row>
    <row r="118" spans="1:9" ht="21" customHeight="1" thickBot="1">
      <c r="A118" s="122"/>
      <c r="B118" s="24" t="s">
        <v>349</v>
      </c>
      <c r="C118" s="26"/>
      <c r="D118" s="31" t="s">
        <v>45</v>
      </c>
      <c r="E118" s="60" t="s">
        <v>52</v>
      </c>
      <c r="F118" s="25" t="s">
        <v>345</v>
      </c>
      <c r="G118" s="25">
        <v>414</v>
      </c>
      <c r="H118" s="26">
        <v>51821</v>
      </c>
      <c r="I118" s="122"/>
    </row>
    <row r="119" spans="1:9" ht="20.25" customHeight="1" thickBot="1">
      <c r="A119" s="122"/>
      <c r="B119" s="30" t="s">
        <v>311</v>
      </c>
      <c r="C119" s="47"/>
      <c r="D119" s="37" t="s">
        <v>45</v>
      </c>
      <c r="E119" s="28" t="s">
        <v>48</v>
      </c>
      <c r="F119" s="29" t="s">
        <v>315</v>
      </c>
      <c r="G119" s="29">
        <v>243</v>
      </c>
      <c r="H119" s="29">
        <v>2128.9</v>
      </c>
      <c r="I119" s="122"/>
    </row>
    <row r="120" spans="1:9" ht="16.5" thickBot="1">
      <c r="A120" s="122"/>
      <c r="B120" s="58" t="s">
        <v>332</v>
      </c>
      <c r="C120" s="34"/>
      <c r="D120" s="33" t="s">
        <v>45</v>
      </c>
      <c r="E120" s="33" t="s">
        <v>45</v>
      </c>
      <c r="F120" s="25">
        <v>9670003510</v>
      </c>
      <c r="G120" s="25"/>
      <c r="H120" s="91">
        <f>H121+H122+H123+H124+H125+H126+H131+H127+H128+H129</f>
        <v>8851.8</v>
      </c>
      <c r="I120" s="122"/>
    </row>
    <row r="121" spans="1:9" ht="32.25" thickBot="1">
      <c r="A121" s="122"/>
      <c r="B121" s="54" t="s">
        <v>20</v>
      </c>
      <c r="C121" s="55"/>
      <c r="D121" s="33" t="s">
        <v>45</v>
      </c>
      <c r="E121" s="33" t="s">
        <v>45</v>
      </c>
      <c r="F121" s="25">
        <v>9670003510</v>
      </c>
      <c r="G121" s="25">
        <v>111</v>
      </c>
      <c r="H121" s="25">
        <v>2160</v>
      </c>
      <c r="I121" s="122"/>
    </row>
    <row r="122" spans="1:9" ht="16.5" thickBot="1">
      <c r="A122" s="122"/>
      <c r="B122" s="54" t="s">
        <v>197</v>
      </c>
      <c r="C122" s="55"/>
      <c r="D122" s="33" t="s">
        <v>45</v>
      </c>
      <c r="E122" s="33" t="s">
        <v>45</v>
      </c>
      <c r="F122" s="25">
        <v>9670003510</v>
      </c>
      <c r="G122" s="25">
        <v>112</v>
      </c>
      <c r="H122" s="25">
        <v>25</v>
      </c>
      <c r="I122" s="122"/>
    </row>
    <row r="123" spans="1:9" ht="48" thickBot="1">
      <c r="A123" s="122"/>
      <c r="B123" s="54" t="s">
        <v>7</v>
      </c>
      <c r="C123" s="55"/>
      <c r="D123" s="33" t="s">
        <v>45</v>
      </c>
      <c r="E123" s="33" t="s">
        <v>45</v>
      </c>
      <c r="F123" s="25">
        <v>9670003510</v>
      </c>
      <c r="G123" s="1">
        <v>119</v>
      </c>
      <c r="H123" s="1">
        <v>652.3</v>
      </c>
      <c r="I123" s="122"/>
    </row>
    <row r="124" spans="1:9" ht="32.25" thickBot="1">
      <c r="A124" s="122"/>
      <c r="B124" s="54" t="s">
        <v>79</v>
      </c>
      <c r="C124" s="55"/>
      <c r="D124" s="33" t="s">
        <v>45</v>
      </c>
      <c r="E124" s="33" t="s">
        <v>45</v>
      </c>
      <c r="F124" s="25">
        <v>9670003510</v>
      </c>
      <c r="G124" s="1">
        <v>244</v>
      </c>
      <c r="H124" s="1">
        <v>160</v>
      </c>
      <c r="I124" s="122"/>
    </row>
    <row r="125" spans="1:9" ht="16.5" thickBot="1">
      <c r="A125" s="122"/>
      <c r="B125" s="72" t="s">
        <v>328</v>
      </c>
      <c r="C125" s="73"/>
      <c r="D125" s="33" t="s">
        <v>45</v>
      </c>
      <c r="E125" s="33" t="s">
        <v>45</v>
      </c>
      <c r="F125" s="25">
        <v>9670003510</v>
      </c>
      <c r="G125" s="1">
        <v>247</v>
      </c>
      <c r="H125" s="1">
        <v>25</v>
      </c>
      <c r="I125" s="122"/>
    </row>
    <row r="126" spans="1:9" ht="16.5" thickBot="1">
      <c r="A126" s="122"/>
      <c r="B126" s="70" t="s">
        <v>344</v>
      </c>
      <c r="C126" s="73"/>
      <c r="D126" s="33" t="s">
        <v>45</v>
      </c>
      <c r="E126" s="33" t="s">
        <v>45</v>
      </c>
      <c r="F126" s="25">
        <v>9670003510</v>
      </c>
      <c r="G126" s="1">
        <v>242</v>
      </c>
      <c r="H126" s="1">
        <v>15</v>
      </c>
      <c r="I126" s="122"/>
    </row>
    <row r="127" spans="1:9" ht="16.5" thickBot="1">
      <c r="A127" s="122"/>
      <c r="B127" s="70" t="s">
        <v>348</v>
      </c>
      <c r="C127" s="73"/>
      <c r="D127" s="33" t="s">
        <v>45</v>
      </c>
      <c r="E127" s="33" t="s">
        <v>48</v>
      </c>
      <c r="F127" s="25">
        <v>9660005000</v>
      </c>
      <c r="G127" s="1">
        <v>414</v>
      </c>
      <c r="H127" s="1">
        <v>1000</v>
      </c>
      <c r="I127" s="122"/>
    </row>
    <row r="128" spans="1:9" ht="16.5" thickBot="1">
      <c r="A128" s="122"/>
      <c r="B128" s="70" t="s">
        <v>352</v>
      </c>
      <c r="C128" s="73"/>
      <c r="D128" s="33" t="s">
        <v>45</v>
      </c>
      <c r="E128" s="33" t="s">
        <v>48</v>
      </c>
      <c r="F128" s="25">
        <v>9660005000</v>
      </c>
      <c r="G128" s="1">
        <v>244</v>
      </c>
      <c r="H128" s="1">
        <v>380</v>
      </c>
      <c r="I128" s="122"/>
    </row>
    <row r="129" spans="1:9" ht="16.5" thickBot="1">
      <c r="A129" s="122"/>
      <c r="B129" s="70" t="s">
        <v>348</v>
      </c>
      <c r="C129" s="73"/>
      <c r="D129" s="33" t="s">
        <v>45</v>
      </c>
      <c r="E129" s="33" t="s">
        <v>48</v>
      </c>
      <c r="F129" s="25">
        <v>9990041120</v>
      </c>
      <c r="G129" s="1">
        <v>414</v>
      </c>
      <c r="H129" s="1">
        <v>4414.5</v>
      </c>
      <c r="I129" s="122"/>
    </row>
    <row r="130" spans="1:9" ht="16.5" thickBot="1">
      <c r="A130" s="122"/>
      <c r="B130" s="70" t="s">
        <v>392</v>
      </c>
      <c r="C130" s="73"/>
      <c r="D130" s="33" t="s">
        <v>45</v>
      </c>
      <c r="E130" s="33" t="s">
        <v>48</v>
      </c>
      <c r="F130" s="25" t="s">
        <v>393</v>
      </c>
      <c r="G130" s="1">
        <v>243</v>
      </c>
      <c r="H130" s="1">
        <v>3037</v>
      </c>
      <c r="I130" s="122"/>
    </row>
    <row r="131" spans="1:9" ht="32.25" thickBot="1">
      <c r="A131" s="122"/>
      <c r="B131" s="70" t="s">
        <v>327</v>
      </c>
      <c r="C131" s="71"/>
      <c r="D131" s="33" t="s">
        <v>45</v>
      </c>
      <c r="E131" s="33" t="s">
        <v>45</v>
      </c>
      <c r="F131" s="25">
        <v>9670003510</v>
      </c>
      <c r="G131" s="25">
        <v>242</v>
      </c>
      <c r="H131" s="39">
        <v>20</v>
      </c>
      <c r="I131" s="122"/>
    </row>
    <row r="132" spans="1:9" ht="16.5" thickBot="1">
      <c r="A132" s="122"/>
      <c r="B132" s="58" t="s">
        <v>36</v>
      </c>
      <c r="C132" s="34"/>
      <c r="D132" s="31" t="s">
        <v>46</v>
      </c>
      <c r="E132" s="31" t="s">
        <v>47</v>
      </c>
      <c r="F132" s="25"/>
      <c r="G132" s="25"/>
      <c r="H132" s="25">
        <f>SUM(H135+H141)</f>
        <v>30686.4</v>
      </c>
      <c r="I132" s="122"/>
    </row>
    <row r="133" spans="1:9" ht="44.25" customHeight="1" thickBot="1">
      <c r="A133" s="122"/>
      <c r="B133" s="58" t="s">
        <v>333</v>
      </c>
      <c r="C133" s="34"/>
      <c r="D133" s="33" t="s">
        <v>46</v>
      </c>
      <c r="E133" s="33" t="s">
        <v>47</v>
      </c>
      <c r="F133" s="34">
        <v>19</v>
      </c>
      <c r="G133" s="25"/>
      <c r="H133" s="25">
        <f>H134</f>
        <v>17133</v>
      </c>
      <c r="I133" s="122"/>
    </row>
    <row r="134" spans="1:9" ht="19.5" customHeight="1" thickBot="1">
      <c r="A134" s="122"/>
      <c r="B134" s="92"/>
      <c r="C134" s="6"/>
      <c r="D134" s="3" t="s">
        <v>46</v>
      </c>
      <c r="E134" s="3" t="s">
        <v>47</v>
      </c>
      <c r="F134" s="6" t="s">
        <v>83</v>
      </c>
      <c r="G134" s="1"/>
      <c r="H134" s="1">
        <f>H135</f>
        <v>17133</v>
      </c>
      <c r="I134" s="122"/>
    </row>
    <row r="135" spans="1:9" ht="120" customHeight="1" thickBot="1">
      <c r="A135" s="122"/>
      <c r="B135" s="92" t="s">
        <v>84</v>
      </c>
      <c r="C135" s="6"/>
      <c r="D135" s="3" t="s">
        <v>46</v>
      </c>
      <c r="E135" s="3" t="s">
        <v>47</v>
      </c>
      <c r="F135" s="6" t="s">
        <v>85</v>
      </c>
      <c r="G135" s="1"/>
      <c r="H135" s="1">
        <f>H136+H137+H138+H139+H140</f>
        <v>17133</v>
      </c>
      <c r="I135" s="122"/>
    </row>
    <row r="136" spans="1:9" ht="36" customHeight="1" thickBot="1">
      <c r="A136" s="122"/>
      <c r="B136" s="54" t="s">
        <v>20</v>
      </c>
      <c r="C136" s="55"/>
      <c r="D136" s="3" t="s">
        <v>46</v>
      </c>
      <c r="E136" s="3" t="s">
        <v>47</v>
      </c>
      <c r="F136" s="6" t="s">
        <v>85</v>
      </c>
      <c r="G136" s="6">
        <v>111</v>
      </c>
      <c r="H136" s="1">
        <v>12399</v>
      </c>
      <c r="I136" s="122"/>
    </row>
    <row r="137" spans="1:9" ht="51.75" customHeight="1" thickBot="1">
      <c r="A137" s="122"/>
      <c r="B137" s="54" t="s">
        <v>7</v>
      </c>
      <c r="C137" s="55"/>
      <c r="D137" s="3" t="s">
        <v>46</v>
      </c>
      <c r="E137" s="3" t="s">
        <v>47</v>
      </c>
      <c r="F137" s="6" t="s">
        <v>85</v>
      </c>
      <c r="G137" s="6">
        <v>119</v>
      </c>
      <c r="H137" s="1">
        <v>3745.6</v>
      </c>
      <c r="I137" s="122"/>
    </row>
    <row r="138" spans="1:9" ht="23.25" customHeight="1" thickBot="1">
      <c r="A138" s="122"/>
      <c r="B138" s="54" t="s">
        <v>197</v>
      </c>
      <c r="C138" s="55"/>
      <c r="D138" s="3" t="s">
        <v>46</v>
      </c>
      <c r="E138" s="3" t="s">
        <v>47</v>
      </c>
      <c r="F138" s="6" t="s">
        <v>85</v>
      </c>
      <c r="G138" s="6">
        <v>112</v>
      </c>
      <c r="H138" s="1"/>
      <c r="I138" s="122"/>
    </row>
    <row r="139" spans="1:9" ht="30.75" customHeight="1" thickBot="1">
      <c r="A139" s="122"/>
      <c r="B139" s="70" t="s">
        <v>327</v>
      </c>
      <c r="C139" s="71"/>
      <c r="D139" s="3" t="s">
        <v>46</v>
      </c>
      <c r="E139" s="3" t="s">
        <v>47</v>
      </c>
      <c r="F139" s="6" t="s">
        <v>85</v>
      </c>
      <c r="G139" s="6">
        <v>242</v>
      </c>
      <c r="H139" s="1"/>
      <c r="I139" s="122"/>
    </row>
    <row r="140" spans="1:9" ht="32.25" thickBot="1">
      <c r="A140" s="122"/>
      <c r="B140" s="54" t="s">
        <v>9</v>
      </c>
      <c r="C140" s="55"/>
      <c r="D140" s="3" t="s">
        <v>46</v>
      </c>
      <c r="E140" s="3" t="s">
        <v>47</v>
      </c>
      <c r="F140" s="6" t="s">
        <v>85</v>
      </c>
      <c r="G140" s="6">
        <v>244</v>
      </c>
      <c r="H140" s="1">
        <v>988.4</v>
      </c>
      <c r="I140" s="122"/>
    </row>
    <row r="141" spans="1:9" ht="33" customHeight="1" thickBot="1">
      <c r="A141" s="122"/>
      <c r="B141" s="24" t="s">
        <v>86</v>
      </c>
      <c r="C141" s="26"/>
      <c r="D141" s="33" t="s">
        <v>46</v>
      </c>
      <c r="E141" s="33" t="s">
        <v>47</v>
      </c>
      <c r="F141" s="34" t="s">
        <v>87</v>
      </c>
      <c r="G141" s="25"/>
      <c r="H141" s="25">
        <f>H142+H143+H144+H145+H146+H147+H148+H149</f>
        <v>13553.4</v>
      </c>
      <c r="I141" s="122"/>
    </row>
    <row r="142" spans="1:9" ht="32.25" customHeight="1" thickBot="1">
      <c r="A142" s="122"/>
      <c r="B142" s="54" t="s">
        <v>20</v>
      </c>
      <c r="C142" s="55"/>
      <c r="D142" s="3" t="s">
        <v>46</v>
      </c>
      <c r="E142" s="3" t="s">
        <v>47</v>
      </c>
      <c r="F142" s="6" t="s">
        <v>87</v>
      </c>
      <c r="G142" s="6">
        <v>111</v>
      </c>
      <c r="H142" s="1">
        <v>5737.3</v>
      </c>
      <c r="I142" s="122"/>
    </row>
    <row r="143" spans="1:9" ht="51.75" customHeight="1" thickBot="1">
      <c r="A143" s="122"/>
      <c r="B143" s="54" t="s">
        <v>7</v>
      </c>
      <c r="C143" s="55"/>
      <c r="D143" s="3" t="s">
        <v>46</v>
      </c>
      <c r="E143" s="3" t="s">
        <v>47</v>
      </c>
      <c r="F143" s="6" t="s">
        <v>87</v>
      </c>
      <c r="G143" s="6">
        <v>119</v>
      </c>
      <c r="H143" s="1">
        <v>1732.6</v>
      </c>
      <c r="I143" s="122"/>
    </row>
    <row r="144" spans="1:9" ht="33" customHeight="1" thickBot="1">
      <c r="A144" s="122"/>
      <c r="B144" s="54" t="s">
        <v>197</v>
      </c>
      <c r="C144" s="55"/>
      <c r="D144" s="3" t="s">
        <v>46</v>
      </c>
      <c r="E144" s="3" t="s">
        <v>47</v>
      </c>
      <c r="F144" s="6" t="s">
        <v>87</v>
      </c>
      <c r="G144" s="6">
        <v>112</v>
      </c>
      <c r="H144" s="1">
        <v>43</v>
      </c>
      <c r="I144" s="122"/>
    </row>
    <row r="145" spans="1:9" ht="33" customHeight="1" thickBot="1">
      <c r="A145" s="122"/>
      <c r="B145" s="70" t="s">
        <v>327</v>
      </c>
      <c r="C145" s="71"/>
      <c r="D145" s="3" t="s">
        <v>46</v>
      </c>
      <c r="E145" s="3" t="s">
        <v>47</v>
      </c>
      <c r="F145" s="6" t="s">
        <v>87</v>
      </c>
      <c r="G145" s="6">
        <v>242</v>
      </c>
      <c r="H145" s="1">
        <v>40</v>
      </c>
      <c r="I145" s="122"/>
    </row>
    <row r="146" spans="1:9" ht="24.75" customHeight="1" thickBot="1">
      <c r="A146" s="122"/>
      <c r="B146" s="72" t="s">
        <v>328</v>
      </c>
      <c r="C146" s="73"/>
      <c r="D146" s="3" t="s">
        <v>46</v>
      </c>
      <c r="E146" s="3" t="s">
        <v>47</v>
      </c>
      <c r="F146" s="6" t="s">
        <v>87</v>
      </c>
      <c r="G146" s="6">
        <v>247</v>
      </c>
      <c r="H146" s="1">
        <v>1670</v>
      </c>
      <c r="I146" s="122"/>
    </row>
    <row r="147" spans="1:9" ht="32.25" thickBot="1">
      <c r="A147" s="122"/>
      <c r="B147" s="54" t="s">
        <v>9</v>
      </c>
      <c r="C147" s="55"/>
      <c r="D147" s="3" t="s">
        <v>46</v>
      </c>
      <c r="E147" s="3" t="s">
        <v>47</v>
      </c>
      <c r="F147" s="6" t="s">
        <v>87</v>
      </c>
      <c r="G147" s="6">
        <v>244</v>
      </c>
      <c r="H147" s="1">
        <v>4260.5</v>
      </c>
      <c r="I147" s="122"/>
    </row>
    <row r="148" spans="1:9" ht="16.5" thickBot="1">
      <c r="A148" s="122"/>
      <c r="B148" s="70" t="s">
        <v>344</v>
      </c>
      <c r="C148" s="55"/>
      <c r="D148" s="3" t="s">
        <v>46</v>
      </c>
      <c r="E148" s="3" t="s">
        <v>47</v>
      </c>
      <c r="F148" s="6">
        <v>1910101590</v>
      </c>
      <c r="G148" s="6">
        <v>242</v>
      </c>
      <c r="H148" s="1">
        <v>30</v>
      </c>
      <c r="I148" s="122"/>
    </row>
    <row r="149" spans="1:9" ht="18.75" customHeight="1" thickBot="1">
      <c r="A149" s="122"/>
      <c r="B149" s="93" t="s">
        <v>33</v>
      </c>
      <c r="C149" s="94"/>
      <c r="D149" s="3" t="s">
        <v>46</v>
      </c>
      <c r="E149" s="3" t="s">
        <v>47</v>
      </c>
      <c r="F149" s="6" t="s">
        <v>87</v>
      </c>
      <c r="G149" s="6">
        <v>850</v>
      </c>
      <c r="H149" s="1">
        <v>40</v>
      </c>
      <c r="I149" s="122"/>
    </row>
    <row r="150" spans="1:9" ht="16.5" thickBot="1">
      <c r="A150" s="122"/>
      <c r="B150" s="74" t="s">
        <v>39</v>
      </c>
      <c r="C150" s="25"/>
      <c r="D150" s="33" t="s">
        <v>46</v>
      </c>
      <c r="E150" s="33" t="s">
        <v>52</v>
      </c>
      <c r="F150" s="25"/>
      <c r="G150" s="25"/>
      <c r="H150" s="38" t="e">
        <f>SUM(H152+H158+#REF!+H172+H175)</f>
        <v>#REF!</v>
      </c>
      <c r="I150" s="122"/>
    </row>
    <row r="151" spans="1:9" ht="51.75" customHeight="1" thickBot="1">
      <c r="A151" s="122"/>
      <c r="B151" s="58" t="s">
        <v>82</v>
      </c>
      <c r="C151" s="34"/>
      <c r="D151" s="33" t="s">
        <v>46</v>
      </c>
      <c r="E151" s="33" t="s">
        <v>52</v>
      </c>
      <c r="F151" s="25">
        <v>19</v>
      </c>
      <c r="G151" s="25"/>
      <c r="H151" s="25">
        <f>H152</f>
        <v>139181</v>
      </c>
      <c r="I151" s="122"/>
    </row>
    <row r="152" spans="1:9" ht="21.75" customHeight="1" thickBot="1">
      <c r="A152" s="122"/>
      <c r="B152" s="92" t="s">
        <v>88</v>
      </c>
      <c r="C152" s="6"/>
      <c r="D152" s="3" t="s">
        <v>46</v>
      </c>
      <c r="E152" s="3" t="s">
        <v>52</v>
      </c>
      <c r="F152" s="1" t="s">
        <v>89</v>
      </c>
      <c r="G152" s="1"/>
      <c r="H152" s="1">
        <f>H153</f>
        <v>139181</v>
      </c>
      <c r="I152" s="122"/>
    </row>
    <row r="153" spans="1:9" ht="33" customHeight="1" thickBot="1">
      <c r="A153" s="122"/>
      <c r="B153" s="92" t="s">
        <v>90</v>
      </c>
      <c r="C153" s="6"/>
      <c r="D153" s="3" t="s">
        <v>46</v>
      </c>
      <c r="E153" s="3" t="s">
        <v>52</v>
      </c>
      <c r="F153" s="1" t="s">
        <v>91</v>
      </c>
      <c r="G153" s="1"/>
      <c r="H153" s="1">
        <f>H154</f>
        <v>139181</v>
      </c>
      <c r="I153" s="122"/>
    </row>
    <row r="154" spans="1:9" ht="195.75" customHeight="1" thickBot="1">
      <c r="A154" s="122"/>
      <c r="B154" s="92" t="s">
        <v>92</v>
      </c>
      <c r="C154" s="6"/>
      <c r="D154" s="3" t="s">
        <v>46</v>
      </c>
      <c r="E154" s="3" t="s">
        <v>52</v>
      </c>
      <c r="F154" s="6" t="s">
        <v>93</v>
      </c>
      <c r="G154" s="1"/>
      <c r="H154" s="6">
        <f>H155+H156+H157</f>
        <v>139181</v>
      </c>
      <c r="I154" s="122"/>
    </row>
    <row r="155" spans="1:9" ht="33" customHeight="1" thickBot="1">
      <c r="A155" s="122"/>
      <c r="B155" s="61" t="s">
        <v>20</v>
      </c>
      <c r="C155" s="62"/>
      <c r="D155" s="3" t="s">
        <v>46</v>
      </c>
      <c r="E155" s="3" t="s">
        <v>52</v>
      </c>
      <c r="F155" s="6" t="s">
        <v>93</v>
      </c>
      <c r="G155" s="6">
        <v>111</v>
      </c>
      <c r="H155" s="6">
        <v>105460</v>
      </c>
      <c r="I155" s="122"/>
    </row>
    <row r="156" spans="1:9" ht="49.5" customHeight="1" thickBot="1">
      <c r="A156" s="122"/>
      <c r="B156" s="54" t="s">
        <v>7</v>
      </c>
      <c r="C156" s="55"/>
      <c r="D156" s="3" t="s">
        <v>46</v>
      </c>
      <c r="E156" s="3" t="s">
        <v>52</v>
      </c>
      <c r="F156" s="6" t="s">
        <v>93</v>
      </c>
      <c r="G156" s="6">
        <v>119</v>
      </c>
      <c r="H156" s="6">
        <v>31440</v>
      </c>
      <c r="I156" s="122"/>
    </row>
    <row r="157" spans="1:9" ht="32.25" thickBot="1">
      <c r="A157" s="122"/>
      <c r="B157" s="54" t="s">
        <v>9</v>
      </c>
      <c r="C157" s="55"/>
      <c r="D157" s="3" t="s">
        <v>46</v>
      </c>
      <c r="E157" s="3" t="s">
        <v>52</v>
      </c>
      <c r="F157" s="6" t="s">
        <v>93</v>
      </c>
      <c r="G157" s="6">
        <v>244</v>
      </c>
      <c r="H157" s="6">
        <v>2281</v>
      </c>
      <c r="I157" s="122"/>
    </row>
    <row r="158" spans="1:9" ht="32.25" thickBot="1">
      <c r="A158" s="122"/>
      <c r="B158" s="24" t="s">
        <v>40</v>
      </c>
      <c r="C158" s="26"/>
      <c r="D158" s="33" t="s">
        <v>46</v>
      </c>
      <c r="E158" s="33" t="s">
        <v>52</v>
      </c>
      <c r="F158" s="34" t="s">
        <v>94</v>
      </c>
      <c r="G158" s="25"/>
      <c r="H158" s="38">
        <f>SUM(H159:H171)</f>
        <v>27591.699999999997</v>
      </c>
      <c r="I158" s="122"/>
    </row>
    <row r="159" spans="1:9" ht="32.25" thickBot="1">
      <c r="A159" s="122"/>
      <c r="B159" s="61" t="s">
        <v>20</v>
      </c>
      <c r="C159" s="62"/>
      <c r="D159" s="3" t="s">
        <v>46</v>
      </c>
      <c r="E159" s="3" t="s">
        <v>52</v>
      </c>
      <c r="F159" s="6" t="s">
        <v>94</v>
      </c>
      <c r="G159" s="46">
        <v>111</v>
      </c>
      <c r="H159" s="95">
        <v>6701</v>
      </c>
      <c r="I159" s="122"/>
    </row>
    <row r="160" spans="1:9" ht="48" thickBot="1">
      <c r="A160" s="122"/>
      <c r="B160" s="54" t="s">
        <v>7</v>
      </c>
      <c r="C160" s="55"/>
      <c r="D160" s="3" t="s">
        <v>46</v>
      </c>
      <c r="E160" s="3" t="s">
        <v>52</v>
      </c>
      <c r="F160" s="6" t="s">
        <v>94</v>
      </c>
      <c r="G160" s="1">
        <v>119</v>
      </c>
      <c r="H160" s="1">
        <v>2024</v>
      </c>
      <c r="I160" s="122"/>
    </row>
    <row r="161" spans="1:9" ht="16.5" thickBot="1">
      <c r="A161" s="122"/>
      <c r="B161" s="54" t="s">
        <v>197</v>
      </c>
      <c r="C161" s="82"/>
      <c r="D161" s="3" t="s">
        <v>46</v>
      </c>
      <c r="E161" s="3" t="s">
        <v>52</v>
      </c>
      <c r="F161" s="6">
        <v>1920202590</v>
      </c>
      <c r="G161" s="1">
        <v>112</v>
      </c>
      <c r="H161" s="1">
        <v>161</v>
      </c>
      <c r="I161" s="122"/>
    </row>
    <row r="162" spans="1:9" ht="32.25" thickBot="1">
      <c r="A162" s="122"/>
      <c r="B162" s="70" t="s">
        <v>327</v>
      </c>
      <c r="C162" s="71"/>
      <c r="D162" s="3" t="s">
        <v>46</v>
      </c>
      <c r="E162" s="3" t="s">
        <v>52</v>
      </c>
      <c r="F162" s="6" t="s">
        <v>94</v>
      </c>
      <c r="G162" s="1">
        <v>242</v>
      </c>
      <c r="H162" s="1">
        <v>48</v>
      </c>
      <c r="I162" s="122"/>
    </row>
    <row r="163" spans="1:9" ht="16.5" thickBot="1">
      <c r="A163" s="122"/>
      <c r="B163" s="72" t="s">
        <v>328</v>
      </c>
      <c r="C163" s="73"/>
      <c r="D163" s="3" t="s">
        <v>46</v>
      </c>
      <c r="E163" s="3" t="s">
        <v>52</v>
      </c>
      <c r="F163" s="6" t="s">
        <v>94</v>
      </c>
      <c r="G163" s="1">
        <v>247</v>
      </c>
      <c r="H163" s="1">
        <v>6135</v>
      </c>
      <c r="I163" s="122"/>
    </row>
    <row r="164" spans="1:9" ht="32.25" thickBot="1">
      <c r="A164" s="122"/>
      <c r="B164" s="54" t="s">
        <v>95</v>
      </c>
      <c r="C164" s="55"/>
      <c r="D164" s="3" t="s">
        <v>46</v>
      </c>
      <c r="E164" s="3" t="s">
        <v>52</v>
      </c>
      <c r="F164" s="6" t="s">
        <v>94</v>
      </c>
      <c r="G164" s="6">
        <v>244</v>
      </c>
      <c r="H164" s="1">
        <v>6222.8</v>
      </c>
      <c r="I164" s="122"/>
    </row>
    <row r="165" spans="1:9" ht="16.5" thickBot="1">
      <c r="A165" s="122"/>
      <c r="B165" s="54" t="s">
        <v>353</v>
      </c>
      <c r="C165" s="55"/>
      <c r="D165" s="3" t="s">
        <v>46</v>
      </c>
      <c r="E165" s="3" t="s">
        <v>52</v>
      </c>
      <c r="F165" s="6" t="s">
        <v>354</v>
      </c>
      <c r="G165" s="6">
        <v>244</v>
      </c>
      <c r="H165" s="1">
        <v>4216</v>
      </c>
      <c r="I165" s="122"/>
    </row>
    <row r="166" spans="1:9" ht="32.25" thickBot="1">
      <c r="A166" s="122"/>
      <c r="B166" s="54" t="s">
        <v>355</v>
      </c>
      <c r="C166" s="55"/>
      <c r="D166" s="3" t="s">
        <v>46</v>
      </c>
      <c r="E166" s="3" t="s">
        <v>52</v>
      </c>
      <c r="F166" s="6" t="s">
        <v>356</v>
      </c>
      <c r="G166" s="6">
        <v>321</v>
      </c>
      <c r="H166" s="1">
        <v>61.6</v>
      </c>
      <c r="I166" s="122"/>
    </row>
    <row r="167" spans="1:9" ht="16.5" thickBot="1">
      <c r="A167" s="122"/>
      <c r="B167" s="93" t="s">
        <v>33</v>
      </c>
      <c r="C167" s="94"/>
      <c r="D167" s="3" t="s">
        <v>46</v>
      </c>
      <c r="E167" s="3" t="s">
        <v>52</v>
      </c>
      <c r="F167" s="6" t="s">
        <v>94</v>
      </c>
      <c r="G167" s="6">
        <v>850</v>
      </c>
      <c r="H167" s="1">
        <v>294</v>
      </c>
      <c r="I167" s="122"/>
    </row>
    <row r="168" spans="1:9" ht="16.5" thickBot="1">
      <c r="A168" s="122"/>
      <c r="B168" s="55" t="s">
        <v>357</v>
      </c>
      <c r="C168" s="82"/>
      <c r="D168" s="3" t="s">
        <v>46</v>
      </c>
      <c r="E168" s="3" t="s">
        <v>52</v>
      </c>
      <c r="F168" s="6" t="s">
        <v>358</v>
      </c>
      <c r="G168" s="6">
        <v>111</v>
      </c>
      <c r="H168" s="1">
        <v>77.8</v>
      </c>
      <c r="I168" s="122"/>
    </row>
    <row r="169" spans="1:9" ht="16.5" thickBot="1">
      <c r="A169" s="122"/>
      <c r="B169" s="55" t="s">
        <v>359</v>
      </c>
      <c r="C169" s="82"/>
      <c r="D169" s="3" t="s">
        <v>46</v>
      </c>
      <c r="E169" s="3" t="s">
        <v>52</v>
      </c>
      <c r="F169" s="6" t="s">
        <v>358</v>
      </c>
      <c r="G169" s="6">
        <v>119</v>
      </c>
      <c r="H169" s="1">
        <v>23.5</v>
      </c>
      <c r="I169" s="122"/>
    </row>
    <row r="170" spans="1:9" ht="16.5" thickBot="1">
      <c r="A170" s="122"/>
      <c r="B170" s="55" t="s">
        <v>357</v>
      </c>
      <c r="C170" s="82"/>
      <c r="D170" s="3" t="s">
        <v>46</v>
      </c>
      <c r="E170" s="3" t="s">
        <v>52</v>
      </c>
      <c r="F170" s="6">
        <v>9990020680</v>
      </c>
      <c r="G170" s="6">
        <v>111</v>
      </c>
      <c r="H170" s="1">
        <v>1250</v>
      </c>
      <c r="I170" s="122"/>
    </row>
    <row r="171" spans="1:9" ht="16.5" thickBot="1">
      <c r="A171" s="122"/>
      <c r="B171" s="69" t="s">
        <v>359</v>
      </c>
      <c r="C171" s="82"/>
      <c r="D171" s="3" t="s">
        <v>46</v>
      </c>
      <c r="E171" s="3" t="s">
        <v>52</v>
      </c>
      <c r="F171" s="6">
        <v>9990020680</v>
      </c>
      <c r="G171" s="6">
        <v>119</v>
      </c>
      <c r="H171" s="1">
        <v>377</v>
      </c>
      <c r="I171" s="122"/>
    </row>
    <row r="172" spans="1:9" ht="16.5" thickBot="1">
      <c r="A172" s="122"/>
      <c r="B172" s="142" t="s">
        <v>341</v>
      </c>
      <c r="C172" s="48"/>
      <c r="D172" s="3" t="s">
        <v>46</v>
      </c>
      <c r="E172" s="33" t="s">
        <v>52</v>
      </c>
      <c r="F172" s="34"/>
      <c r="G172" s="34"/>
      <c r="H172" s="25">
        <f>H173+H174</f>
        <v>12635</v>
      </c>
      <c r="I172" s="122"/>
    </row>
    <row r="173" spans="1:9" ht="32.25" thickBot="1">
      <c r="A173" s="122"/>
      <c r="B173" s="61" t="s">
        <v>20</v>
      </c>
      <c r="C173" s="96"/>
      <c r="D173" s="3" t="s">
        <v>46</v>
      </c>
      <c r="E173" s="33" t="s">
        <v>52</v>
      </c>
      <c r="F173" s="34" t="s">
        <v>342</v>
      </c>
      <c r="G173" s="34">
        <v>111</v>
      </c>
      <c r="H173" s="25">
        <v>9704</v>
      </c>
      <c r="I173" s="122"/>
    </row>
    <row r="174" spans="1:9" ht="48" thickBot="1">
      <c r="A174" s="122"/>
      <c r="B174" s="54" t="s">
        <v>7</v>
      </c>
      <c r="C174" s="97"/>
      <c r="D174" s="3" t="s">
        <v>46</v>
      </c>
      <c r="E174" s="33" t="s">
        <v>52</v>
      </c>
      <c r="F174" s="34" t="s">
        <v>342</v>
      </c>
      <c r="G174" s="34">
        <v>119</v>
      </c>
      <c r="H174" s="1">
        <v>2931</v>
      </c>
      <c r="I174" s="122"/>
    </row>
    <row r="175" spans="1:9" ht="16.5" thickBot="1">
      <c r="A175" s="122"/>
      <c r="B175" s="54" t="s">
        <v>386</v>
      </c>
      <c r="C175" s="97"/>
      <c r="D175" s="3" t="s">
        <v>46</v>
      </c>
      <c r="E175" s="33" t="s">
        <v>52</v>
      </c>
      <c r="F175" s="34" t="s">
        <v>387</v>
      </c>
      <c r="G175" s="34">
        <v>243</v>
      </c>
      <c r="H175" s="1">
        <v>7890.4</v>
      </c>
      <c r="I175" s="122"/>
    </row>
    <row r="176" spans="1:9" ht="16.5" thickBot="1">
      <c r="A176" s="122"/>
      <c r="B176" s="24" t="s">
        <v>41</v>
      </c>
      <c r="C176" s="26"/>
      <c r="D176" s="33" t="s">
        <v>46</v>
      </c>
      <c r="E176" s="33" t="s">
        <v>48</v>
      </c>
      <c r="F176" s="34" t="s">
        <v>96</v>
      </c>
      <c r="G176" s="25"/>
      <c r="H176" s="139">
        <f>SUM(H178:H185)</f>
        <v>17831.8</v>
      </c>
      <c r="I176" s="122"/>
    </row>
    <row r="177" spans="1:9" ht="32.25" thickBot="1">
      <c r="A177" s="122"/>
      <c r="B177" s="92" t="s">
        <v>97</v>
      </c>
      <c r="C177" s="6"/>
      <c r="D177" s="3" t="s">
        <v>46</v>
      </c>
      <c r="E177" s="3" t="s">
        <v>48</v>
      </c>
      <c r="F177" s="6" t="s">
        <v>96</v>
      </c>
      <c r="G177" s="1"/>
      <c r="H177" s="1"/>
      <c r="I177" s="122"/>
    </row>
    <row r="178" spans="1:9" ht="32.25" thickBot="1">
      <c r="A178" s="122"/>
      <c r="B178" s="54" t="s">
        <v>98</v>
      </c>
      <c r="C178" s="55"/>
      <c r="D178" s="3" t="s">
        <v>46</v>
      </c>
      <c r="E178" s="3" t="s">
        <v>48</v>
      </c>
      <c r="F178" s="6" t="s">
        <v>96</v>
      </c>
      <c r="G178" s="6">
        <v>111</v>
      </c>
      <c r="H178" s="1">
        <v>13039.6</v>
      </c>
      <c r="I178" s="122"/>
    </row>
    <row r="179" spans="1:9" ht="16.5" thickBot="1">
      <c r="A179" s="122"/>
      <c r="B179" s="54" t="s">
        <v>197</v>
      </c>
      <c r="C179" s="55"/>
      <c r="D179" s="3" t="s">
        <v>46</v>
      </c>
      <c r="E179" s="3" t="s">
        <v>48</v>
      </c>
      <c r="F179" s="6" t="s">
        <v>96</v>
      </c>
      <c r="G179" s="6">
        <v>112</v>
      </c>
      <c r="H179" s="1">
        <v>190</v>
      </c>
      <c r="I179" s="122"/>
    </row>
    <row r="180" spans="1:9" ht="48" thickBot="1">
      <c r="A180" s="122"/>
      <c r="B180" s="54" t="s">
        <v>7</v>
      </c>
      <c r="C180" s="55"/>
      <c r="D180" s="3" t="s">
        <v>46</v>
      </c>
      <c r="E180" s="3" t="s">
        <v>48</v>
      </c>
      <c r="F180" s="6" t="s">
        <v>96</v>
      </c>
      <c r="G180" s="6">
        <v>119</v>
      </c>
      <c r="H180" s="1">
        <v>3938</v>
      </c>
      <c r="I180" s="122"/>
    </row>
    <row r="181" spans="1:9" ht="32.25" thickBot="1">
      <c r="A181" s="122"/>
      <c r="B181" s="70" t="s">
        <v>327</v>
      </c>
      <c r="C181" s="71"/>
      <c r="D181" s="3" t="s">
        <v>46</v>
      </c>
      <c r="E181" s="3" t="s">
        <v>48</v>
      </c>
      <c r="F181" s="6" t="s">
        <v>96</v>
      </c>
      <c r="G181" s="6">
        <v>242</v>
      </c>
      <c r="H181" s="1">
        <v>35</v>
      </c>
      <c r="I181" s="122"/>
    </row>
    <row r="182" spans="1:9" ht="16.5" thickBot="1">
      <c r="A182" s="122"/>
      <c r="B182" s="72" t="s">
        <v>328</v>
      </c>
      <c r="C182" s="73"/>
      <c r="D182" s="3" t="s">
        <v>46</v>
      </c>
      <c r="E182" s="3" t="s">
        <v>48</v>
      </c>
      <c r="F182" s="6" t="s">
        <v>96</v>
      </c>
      <c r="G182" s="6">
        <v>247</v>
      </c>
      <c r="H182" s="1">
        <v>347</v>
      </c>
      <c r="I182" s="122"/>
    </row>
    <row r="183" spans="1:9" ht="32.25" thickBot="1">
      <c r="A183" s="122"/>
      <c r="B183" s="54" t="s">
        <v>9</v>
      </c>
      <c r="C183" s="55"/>
      <c r="D183" s="3" t="s">
        <v>46</v>
      </c>
      <c r="E183" s="3" t="s">
        <v>48</v>
      </c>
      <c r="F183" s="6" t="s">
        <v>96</v>
      </c>
      <c r="G183" s="6">
        <v>244</v>
      </c>
      <c r="H183" s="1">
        <v>252.2</v>
      </c>
      <c r="I183" s="122"/>
    </row>
    <row r="184" spans="1:9" ht="16.5" thickBot="1">
      <c r="A184" s="122"/>
      <c r="B184" s="54" t="s">
        <v>339</v>
      </c>
      <c r="C184" s="55"/>
      <c r="D184" s="3" t="s">
        <v>46</v>
      </c>
      <c r="E184" s="3" t="s">
        <v>48</v>
      </c>
      <c r="F184" s="6">
        <v>1930606590</v>
      </c>
      <c r="G184" s="6"/>
      <c r="H184" s="1">
        <v>30</v>
      </c>
      <c r="I184" s="122"/>
    </row>
    <row r="185" spans="1:9" ht="16.5" thickBot="1">
      <c r="A185" s="122"/>
      <c r="B185" s="90" t="s">
        <v>33</v>
      </c>
      <c r="C185" s="1"/>
      <c r="D185" s="3" t="s">
        <v>46</v>
      </c>
      <c r="E185" s="3" t="s">
        <v>48</v>
      </c>
      <c r="F185" s="6" t="s">
        <v>96</v>
      </c>
      <c r="G185" s="6">
        <v>850</v>
      </c>
      <c r="H185" s="1"/>
      <c r="I185" s="122"/>
    </row>
    <row r="186" spans="1:9" ht="16.5" thickBot="1">
      <c r="A186" s="122"/>
      <c r="B186" s="24" t="s">
        <v>18</v>
      </c>
      <c r="C186" s="26"/>
      <c r="D186" s="31" t="s">
        <v>46</v>
      </c>
      <c r="E186" s="31" t="s">
        <v>46</v>
      </c>
      <c r="F186" s="25"/>
      <c r="G186" s="25"/>
      <c r="H186" s="26">
        <f>H187+H188+H189+H190+H191</f>
        <v>812.4</v>
      </c>
      <c r="I186" s="122"/>
    </row>
    <row r="187" spans="1:9" ht="16.5" thickBot="1">
      <c r="A187" s="122"/>
      <c r="B187" s="54" t="s">
        <v>360</v>
      </c>
      <c r="C187" s="55"/>
      <c r="D187" s="3" t="s">
        <v>46</v>
      </c>
      <c r="E187" s="3" t="s">
        <v>46</v>
      </c>
      <c r="F187" s="6">
        <v>3320100590</v>
      </c>
      <c r="G187" s="1">
        <v>113</v>
      </c>
      <c r="H187" s="1">
        <v>35</v>
      </c>
      <c r="I187" s="122"/>
    </row>
    <row r="188" spans="1:9" ht="32.25" thickBot="1">
      <c r="A188" s="122"/>
      <c r="B188" s="54" t="s">
        <v>9</v>
      </c>
      <c r="C188" s="55"/>
      <c r="D188" s="3" t="s">
        <v>46</v>
      </c>
      <c r="E188" s="3" t="s">
        <v>46</v>
      </c>
      <c r="F188" s="6">
        <v>3320100590</v>
      </c>
      <c r="G188" s="6">
        <v>244</v>
      </c>
      <c r="H188" s="1">
        <v>215</v>
      </c>
      <c r="I188" s="122"/>
    </row>
    <row r="189" spans="1:9" ht="32.25" thickBot="1">
      <c r="A189" s="122"/>
      <c r="B189" s="54" t="s">
        <v>98</v>
      </c>
      <c r="C189" s="55"/>
      <c r="D189" s="3" t="s">
        <v>46</v>
      </c>
      <c r="E189" s="3" t="s">
        <v>46</v>
      </c>
      <c r="F189" s="6">
        <v>1971099980</v>
      </c>
      <c r="G189" s="6">
        <v>111</v>
      </c>
      <c r="H189" s="1">
        <v>106.5</v>
      </c>
      <c r="I189" s="122"/>
    </row>
    <row r="190" spans="1:9" ht="48" thickBot="1">
      <c r="A190" s="122"/>
      <c r="B190" s="54" t="s">
        <v>7</v>
      </c>
      <c r="C190" s="55"/>
      <c r="D190" s="3" t="s">
        <v>46</v>
      </c>
      <c r="E190" s="3" t="s">
        <v>46</v>
      </c>
      <c r="F190" s="6">
        <v>1971099980</v>
      </c>
      <c r="G190" s="6">
        <v>119</v>
      </c>
      <c r="H190" s="1">
        <v>32.2</v>
      </c>
      <c r="I190" s="122"/>
    </row>
    <row r="191" spans="1:9" ht="32.25" thickBot="1">
      <c r="A191" s="122"/>
      <c r="B191" s="54" t="s">
        <v>9</v>
      </c>
      <c r="C191" s="55"/>
      <c r="D191" s="3" t="s">
        <v>46</v>
      </c>
      <c r="E191" s="3" t="s">
        <v>46</v>
      </c>
      <c r="F191" s="6">
        <v>1971099980</v>
      </c>
      <c r="G191" s="6">
        <v>244</v>
      </c>
      <c r="H191" s="1">
        <v>423.7</v>
      </c>
      <c r="I191" s="122"/>
    </row>
    <row r="192" spans="1:9" ht="16.5" thickBot="1">
      <c r="A192" s="122"/>
      <c r="B192" s="24" t="s">
        <v>19</v>
      </c>
      <c r="C192" s="26"/>
      <c r="D192" s="31"/>
      <c r="E192" s="31"/>
      <c r="F192" s="25"/>
      <c r="G192" s="25"/>
      <c r="H192" s="26">
        <f>SUM(H193+H199)</f>
        <v>8338.5</v>
      </c>
      <c r="I192" s="122"/>
    </row>
    <row r="193" spans="1:9" ht="63.75" thickBot="1">
      <c r="A193" s="122"/>
      <c r="B193" s="24" t="s">
        <v>99</v>
      </c>
      <c r="C193" s="26"/>
      <c r="D193" s="33" t="s">
        <v>340</v>
      </c>
      <c r="E193" s="33" t="s">
        <v>50</v>
      </c>
      <c r="F193" s="34" t="s">
        <v>100</v>
      </c>
      <c r="G193" s="25"/>
      <c r="H193" s="26">
        <f>SUM(H194:H198)</f>
        <v>471</v>
      </c>
      <c r="I193" s="122"/>
    </row>
    <row r="194" spans="1:9" ht="32.25" thickBot="1">
      <c r="A194" s="122"/>
      <c r="B194" s="54" t="s">
        <v>66</v>
      </c>
      <c r="C194" s="55"/>
      <c r="D194" s="33" t="s">
        <v>340</v>
      </c>
      <c r="E194" s="33" t="s">
        <v>50</v>
      </c>
      <c r="F194" s="6" t="s">
        <v>100</v>
      </c>
      <c r="G194" s="6">
        <v>121</v>
      </c>
      <c r="H194" s="1">
        <v>299</v>
      </c>
      <c r="I194" s="122"/>
    </row>
    <row r="195" spans="1:9" ht="16.5" thickBot="1">
      <c r="A195" s="122"/>
      <c r="B195" s="67" t="s">
        <v>78</v>
      </c>
      <c r="C195" s="55"/>
      <c r="D195" s="33" t="s">
        <v>340</v>
      </c>
      <c r="E195" s="33" t="s">
        <v>50</v>
      </c>
      <c r="F195" s="6">
        <v>9980077740</v>
      </c>
      <c r="G195" s="6">
        <v>122</v>
      </c>
      <c r="H195" s="1">
        <v>5.3</v>
      </c>
      <c r="I195" s="122"/>
    </row>
    <row r="196" spans="1:9" ht="32.25" thickBot="1">
      <c r="A196" s="122"/>
      <c r="B196" s="54" t="s">
        <v>9</v>
      </c>
      <c r="C196" s="55"/>
      <c r="D196" s="33" t="s">
        <v>340</v>
      </c>
      <c r="E196" s="33" t="s">
        <v>50</v>
      </c>
      <c r="F196" s="6" t="s">
        <v>100</v>
      </c>
      <c r="G196" s="6">
        <v>244</v>
      </c>
      <c r="H196" s="1">
        <v>17.6</v>
      </c>
      <c r="I196" s="122"/>
    </row>
    <row r="197" spans="1:9" ht="48" thickBot="1">
      <c r="A197" s="122"/>
      <c r="B197" s="54" t="s">
        <v>7</v>
      </c>
      <c r="C197" s="55"/>
      <c r="D197" s="33" t="s">
        <v>340</v>
      </c>
      <c r="E197" s="33" t="s">
        <v>50</v>
      </c>
      <c r="F197" s="6" t="s">
        <v>100</v>
      </c>
      <c r="G197" s="6">
        <v>129</v>
      </c>
      <c r="H197" s="1">
        <v>90.2</v>
      </c>
      <c r="I197" s="122"/>
    </row>
    <row r="198" spans="1:9" ht="32.25" thickBot="1">
      <c r="A198" s="122"/>
      <c r="B198" s="70" t="s">
        <v>327</v>
      </c>
      <c r="C198" s="55"/>
      <c r="D198" s="33" t="s">
        <v>340</v>
      </c>
      <c r="E198" s="33" t="s">
        <v>50</v>
      </c>
      <c r="F198" s="6" t="s">
        <v>100</v>
      </c>
      <c r="G198" s="6">
        <v>242</v>
      </c>
      <c r="H198" s="1">
        <v>58.9</v>
      </c>
      <c r="I198" s="122"/>
    </row>
    <row r="199" spans="1:9" ht="16.5" thickBot="1">
      <c r="A199" s="122"/>
      <c r="B199" s="24" t="s">
        <v>101</v>
      </c>
      <c r="C199" s="26"/>
      <c r="D199" s="33" t="s">
        <v>46</v>
      </c>
      <c r="E199" s="33" t="s">
        <v>49</v>
      </c>
      <c r="F199" s="25" t="s">
        <v>102</v>
      </c>
      <c r="G199" s="25"/>
      <c r="H199" s="26">
        <f>H200</f>
        <v>7867.5</v>
      </c>
      <c r="I199" s="122"/>
    </row>
    <row r="200" spans="1:9" ht="32.25" thickBot="1">
      <c r="A200" s="122"/>
      <c r="B200" s="92" t="s">
        <v>103</v>
      </c>
      <c r="C200" s="6"/>
      <c r="D200" s="3" t="s">
        <v>46</v>
      </c>
      <c r="E200" s="3" t="s">
        <v>49</v>
      </c>
      <c r="F200" s="6" t="s">
        <v>102</v>
      </c>
      <c r="G200" s="1"/>
      <c r="H200" s="1">
        <f>H201+H202+H203+H204+H205+H206+H207+H208</f>
        <v>7867.5</v>
      </c>
      <c r="I200" s="122"/>
    </row>
    <row r="201" spans="1:9" ht="32.25" thickBot="1">
      <c r="A201" s="122"/>
      <c r="B201" s="54" t="s">
        <v>98</v>
      </c>
      <c r="C201" s="55"/>
      <c r="D201" s="3" t="s">
        <v>46</v>
      </c>
      <c r="E201" s="3" t="s">
        <v>49</v>
      </c>
      <c r="F201" s="6" t="s">
        <v>102</v>
      </c>
      <c r="G201" s="6">
        <v>111</v>
      </c>
      <c r="H201" s="1">
        <v>5334</v>
      </c>
      <c r="I201" s="122"/>
    </row>
    <row r="202" spans="1:9" ht="48" thickBot="1">
      <c r="A202" s="122"/>
      <c r="B202" s="54" t="s">
        <v>7</v>
      </c>
      <c r="C202" s="55"/>
      <c r="D202" s="3" t="s">
        <v>46</v>
      </c>
      <c r="E202" s="3" t="s">
        <v>49</v>
      </c>
      <c r="F202" s="6" t="s">
        <v>102</v>
      </c>
      <c r="G202" s="6">
        <v>119</v>
      </c>
      <c r="H202" s="1">
        <v>1602.7</v>
      </c>
      <c r="I202" s="122"/>
    </row>
    <row r="203" spans="1:9" ht="16.5" thickBot="1">
      <c r="A203" s="122"/>
      <c r="B203" s="54" t="s">
        <v>197</v>
      </c>
      <c r="C203" s="55"/>
      <c r="D203" s="3" t="s">
        <v>46</v>
      </c>
      <c r="E203" s="3" t="s">
        <v>49</v>
      </c>
      <c r="F203" s="6" t="s">
        <v>102</v>
      </c>
      <c r="G203" s="6">
        <v>112</v>
      </c>
      <c r="H203" s="1">
        <v>15</v>
      </c>
      <c r="I203" s="122"/>
    </row>
    <row r="204" spans="1:9" ht="32.25" thickBot="1">
      <c r="A204" s="122"/>
      <c r="B204" s="70" t="s">
        <v>327</v>
      </c>
      <c r="C204" s="71"/>
      <c r="D204" s="3" t="s">
        <v>46</v>
      </c>
      <c r="E204" s="3" t="s">
        <v>49</v>
      </c>
      <c r="F204" s="6" t="s">
        <v>102</v>
      </c>
      <c r="G204" s="6">
        <v>242</v>
      </c>
      <c r="H204" s="1">
        <v>20</v>
      </c>
      <c r="I204" s="122"/>
    </row>
    <row r="205" spans="1:9" ht="16.5" thickBot="1">
      <c r="A205" s="122"/>
      <c r="B205" s="72" t="s">
        <v>328</v>
      </c>
      <c r="C205" s="73"/>
      <c r="D205" s="3" t="s">
        <v>46</v>
      </c>
      <c r="E205" s="3" t="s">
        <v>49</v>
      </c>
      <c r="F205" s="6" t="s">
        <v>102</v>
      </c>
      <c r="G205" s="6">
        <v>247</v>
      </c>
      <c r="H205" s="1">
        <v>427.8</v>
      </c>
      <c r="I205" s="122"/>
    </row>
    <row r="206" spans="1:9" ht="32.25" thickBot="1">
      <c r="A206" s="122"/>
      <c r="B206" s="54" t="s">
        <v>9</v>
      </c>
      <c r="C206" s="55"/>
      <c r="D206" s="3" t="s">
        <v>46</v>
      </c>
      <c r="E206" s="3" t="s">
        <v>49</v>
      </c>
      <c r="F206" s="6" t="s">
        <v>102</v>
      </c>
      <c r="G206" s="6">
        <v>244</v>
      </c>
      <c r="H206" s="1">
        <v>415</v>
      </c>
      <c r="I206" s="122"/>
    </row>
    <row r="207" spans="1:9" ht="16.5" thickBot="1">
      <c r="A207" s="122"/>
      <c r="B207" s="54" t="s">
        <v>339</v>
      </c>
      <c r="C207" s="55"/>
      <c r="D207" s="3" t="s">
        <v>46</v>
      </c>
      <c r="E207" s="3" t="s">
        <v>49</v>
      </c>
      <c r="F207" s="6">
        <v>1921110590</v>
      </c>
      <c r="G207" s="6">
        <v>242</v>
      </c>
      <c r="H207" s="1">
        <v>15</v>
      </c>
      <c r="I207" s="122"/>
    </row>
    <row r="208" spans="1:9" ht="16.5" thickBot="1">
      <c r="A208" s="122"/>
      <c r="B208" s="20" t="s">
        <v>33</v>
      </c>
      <c r="C208" s="1"/>
      <c r="D208" s="3" t="s">
        <v>46</v>
      </c>
      <c r="E208" s="3" t="s">
        <v>49</v>
      </c>
      <c r="F208" s="6" t="s">
        <v>102</v>
      </c>
      <c r="G208" s="6">
        <v>850</v>
      </c>
      <c r="H208" s="1">
        <v>38</v>
      </c>
      <c r="I208" s="122"/>
    </row>
    <row r="209" spans="1:9" ht="16.5" thickBot="1">
      <c r="A209" s="122"/>
      <c r="B209" s="24" t="s">
        <v>104</v>
      </c>
      <c r="C209" s="26"/>
      <c r="D209" s="31" t="s">
        <v>53</v>
      </c>
      <c r="E209" s="60"/>
      <c r="F209" s="25"/>
      <c r="G209" s="25"/>
      <c r="H209" s="26">
        <f>H211+H220+H231+H228+H229+H230</f>
        <v>21484.1</v>
      </c>
      <c r="I209" s="122"/>
    </row>
    <row r="210" spans="1:9" ht="16.5" thickBot="1">
      <c r="A210" s="122"/>
      <c r="B210" s="24" t="s">
        <v>37</v>
      </c>
      <c r="C210" s="26"/>
      <c r="D210" s="27" t="s">
        <v>53</v>
      </c>
      <c r="E210" s="27" t="s">
        <v>47</v>
      </c>
      <c r="F210" s="25"/>
      <c r="G210" s="25"/>
      <c r="H210" s="26">
        <v>21032.5</v>
      </c>
      <c r="I210" s="122"/>
    </row>
    <row r="211" spans="1:9" ht="32.25" thickBot="1">
      <c r="A211" s="122"/>
      <c r="B211" s="24" t="s">
        <v>38</v>
      </c>
      <c r="C211" s="26"/>
      <c r="D211" s="27" t="s">
        <v>53</v>
      </c>
      <c r="E211" s="27" t="s">
        <v>47</v>
      </c>
      <c r="F211" s="26" t="s">
        <v>334</v>
      </c>
      <c r="G211" s="25"/>
      <c r="H211" s="26">
        <f>SUM(H212:H219)</f>
        <v>11349.699999999999</v>
      </c>
      <c r="I211" s="122"/>
    </row>
    <row r="212" spans="1:9" ht="32.25" thickBot="1">
      <c r="A212" s="122"/>
      <c r="B212" s="54" t="s">
        <v>98</v>
      </c>
      <c r="C212" s="55"/>
      <c r="D212" s="3" t="s">
        <v>53</v>
      </c>
      <c r="E212" s="3" t="s">
        <v>47</v>
      </c>
      <c r="F212" s="26" t="s">
        <v>334</v>
      </c>
      <c r="G212" s="6">
        <v>111</v>
      </c>
      <c r="H212" s="1">
        <v>5392.7</v>
      </c>
      <c r="I212" s="122"/>
    </row>
    <row r="213" spans="1:9" ht="16.5" thickBot="1">
      <c r="A213" s="122"/>
      <c r="B213" s="54" t="s">
        <v>197</v>
      </c>
      <c r="C213" s="55"/>
      <c r="D213" s="3" t="s">
        <v>53</v>
      </c>
      <c r="E213" s="3" t="s">
        <v>47</v>
      </c>
      <c r="F213" s="26" t="s">
        <v>334</v>
      </c>
      <c r="G213" s="6">
        <v>112</v>
      </c>
      <c r="H213" s="1">
        <v>70</v>
      </c>
      <c r="I213" s="122"/>
    </row>
    <row r="214" spans="1:9" ht="48" thickBot="1">
      <c r="A214" s="122"/>
      <c r="B214" s="54" t="s">
        <v>7</v>
      </c>
      <c r="C214" s="55"/>
      <c r="D214" s="3" t="s">
        <v>53</v>
      </c>
      <c r="E214" s="3" t="s">
        <v>47</v>
      </c>
      <c r="F214" s="26" t="s">
        <v>334</v>
      </c>
      <c r="G214" s="6">
        <v>119</v>
      </c>
      <c r="H214" s="1">
        <v>1628.6</v>
      </c>
      <c r="I214" s="122"/>
    </row>
    <row r="215" spans="1:9" ht="32.25" thickBot="1">
      <c r="A215" s="122"/>
      <c r="B215" s="54" t="s">
        <v>9</v>
      </c>
      <c r="C215" s="55"/>
      <c r="D215" s="3" t="s">
        <v>53</v>
      </c>
      <c r="E215" s="3" t="s">
        <v>47</v>
      </c>
      <c r="F215" s="26" t="s">
        <v>334</v>
      </c>
      <c r="G215" s="6">
        <v>244</v>
      </c>
      <c r="H215" s="1">
        <v>3498.4</v>
      </c>
      <c r="I215" s="122"/>
    </row>
    <row r="216" spans="1:9" ht="32.25" thickBot="1">
      <c r="A216" s="122"/>
      <c r="B216" s="70" t="s">
        <v>327</v>
      </c>
      <c r="C216" s="71"/>
      <c r="D216" s="3" t="s">
        <v>53</v>
      </c>
      <c r="E216" s="3" t="s">
        <v>47</v>
      </c>
      <c r="F216" s="26" t="s">
        <v>334</v>
      </c>
      <c r="G216" s="6">
        <v>242</v>
      </c>
      <c r="H216" s="1">
        <v>20</v>
      </c>
      <c r="I216" s="122"/>
    </row>
    <row r="217" spans="1:9" ht="16.5" thickBot="1">
      <c r="A217" s="122"/>
      <c r="B217" s="70" t="s">
        <v>339</v>
      </c>
      <c r="C217" s="71"/>
      <c r="D217" s="3" t="s">
        <v>53</v>
      </c>
      <c r="E217" s="3" t="s">
        <v>47</v>
      </c>
      <c r="F217" s="26">
        <v>2020200590</v>
      </c>
      <c r="G217" s="6">
        <v>242</v>
      </c>
      <c r="H217" s="1">
        <v>10</v>
      </c>
      <c r="I217" s="122"/>
    </row>
    <row r="218" spans="1:9" ht="16.5" thickBot="1">
      <c r="A218" s="122"/>
      <c r="B218" s="72" t="s">
        <v>328</v>
      </c>
      <c r="C218" s="73"/>
      <c r="D218" s="3" t="s">
        <v>53</v>
      </c>
      <c r="E218" s="3" t="s">
        <v>47</v>
      </c>
      <c r="F218" s="26" t="s">
        <v>334</v>
      </c>
      <c r="G218" s="6">
        <v>247</v>
      </c>
      <c r="H218" s="1">
        <v>650</v>
      </c>
      <c r="I218" s="122"/>
    </row>
    <row r="219" spans="1:9" ht="16.5" thickBot="1">
      <c r="A219" s="122"/>
      <c r="B219" s="20" t="s">
        <v>33</v>
      </c>
      <c r="C219" s="1"/>
      <c r="D219" s="3" t="s">
        <v>53</v>
      </c>
      <c r="E219" s="3" t="s">
        <v>47</v>
      </c>
      <c r="F219" s="26" t="s">
        <v>334</v>
      </c>
      <c r="G219" s="6">
        <v>850</v>
      </c>
      <c r="H219" s="1">
        <v>80</v>
      </c>
      <c r="I219" s="122"/>
    </row>
    <row r="220" spans="1:9" ht="16.5" thickBot="1">
      <c r="A220" s="122"/>
      <c r="B220" s="24" t="s">
        <v>105</v>
      </c>
      <c r="C220" s="26"/>
      <c r="D220" s="33" t="s">
        <v>53</v>
      </c>
      <c r="E220" s="33" t="s">
        <v>47</v>
      </c>
      <c r="F220" s="26" t="s">
        <v>106</v>
      </c>
      <c r="G220" s="25"/>
      <c r="H220" s="26">
        <f>H222+H223+H224+H225+H226+H227</f>
        <v>8001.1</v>
      </c>
      <c r="I220" s="122"/>
    </row>
    <row r="221" spans="1:9" ht="32.25" thickBot="1">
      <c r="A221" s="122"/>
      <c r="B221" s="92" t="s">
        <v>103</v>
      </c>
      <c r="C221" s="6"/>
      <c r="D221" s="3" t="s">
        <v>53</v>
      </c>
      <c r="E221" s="3" t="s">
        <v>47</v>
      </c>
      <c r="F221" s="6" t="s">
        <v>106</v>
      </c>
      <c r="G221" s="1"/>
      <c r="H221" s="1"/>
      <c r="I221" s="122"/>
    </row>
    <row r="222" spans="1:9" ht="32.25" thickBot="1">
      <c r="A222" s="122"/>
      <c r="B222" s="54" t="s">
        <v>98</v>
      </c>
      <c r="C222" s="55"/>
      <c r="D222" s="3" t="s">
        <v>53</v>
      </c>
      <c r="E222" s="3" t="s">
        <v>47</v>
      </c>
      <c r="F222" s="6" t="s">
        <v>106</v>
      </c>
      <c r="G222" s="6">
        <v>111</v>
      </c>
      <c r="H222" s="1">
        <v>5705.2</v>
      </c>
      <c r="I222" s="122"/>
    </row>
    <row r="223" spans="1:9" ht="48" thickBot="1">
      <c r="A223" s="122"/>
      <c r="B223" s="54" t="s">
        <v>7</v>
      </c>
      <c r="C223" s="55"/>
      <c r="D223" s="3" t="s">
        <v>53</v>
      </c>
      <c r="E223" s="3" t="s">
        <v>47</v>
      </c>
      <c r="F223" s="6" t="s">
        <v>106</v>
      </c>
      <c r="G223" s="6">
        <v>119</v>
      </c>
      <c r="H223" s="1">
        <v>1722.9</v>
      </c>
      <c r="I223" s="122"/>
    </row>
    <row r="224" spans="1:9" ht="16.5" thickBot="1">
      <c r="A224" s="122"/>
      <c r="B224" s="54" t="s">
        <v>197</v>
      </c>
      <c r="C224" s="55"/>
      <c r="D224" s="3" t="s">
        <v>53</v>
      </c>
      <c r="E224" s="3" t="s">
        <v>47</v>
      </c>
      <c r="F224" s="6" t="s">
        <v>106</v>
      </c>
      <c r="G224" s="6">
        <v>112</v>
      </c>
      <c r="H224" s="1">
        <v>15</v>
      </c>
      <c r="I224" s="122"/>
    </row>
    <row r="225" spans="1:9" ht="16.5" thickBot="1">
      <c r="A225" s="122"/>
      <c r="B225" s="70" t="s">
        <v>339</v>
      </c>
      <c r="C225" s="71"/>
      <c r="D225" s="3" t="s">
        <v>53</v>
      </c>
      <c r="E225" s="3" t="s">
        <v>47</v>
      </c>
      <c r="F225" s="6" t="s">
        <v>106</v>
      </c>
      <c r="G225" s="6">
        <v>242</v>
      </c>
      <c r="H225" s="1">
        <v>10</v>
      </c>
      <c r="I225" s="122"/>
    </row>
    <row r="226" spans="1:9" ht="32.25" thickBot="1">
      <c r="A226" s="122"/>
      <c r="B226" s="54" t="s">
        <v>9</v>
      </c>
      <c r="C226" s="55"/>
      <c r="D226" s="3" t="s">
        <v>53</v>
      </c>
      <c r="E226" s="3" t="s">
        <v>47</v>
      </c>
      <c r="F226" s="6" t="s">
        <v>106</v>
      </c>
      <c r="G226" s="6">
        <v>244</v>
      </c>
      <c r="H226" s="1">
        <v>438</v>
      </c>
      <c r="I226" s="122"/>
    </row>
    <row r="227" spans="1:9" ht="16.5" thickBot="1">
      <c r="A227" s="122"/>
      <c r="B227" s="72" t="s">
        <v>328</v>
      </c>
      <c r="C227" s="73"/>
      <c r="D227" s="3" t="s">
        <v>53</v>
      </c>
      <c r="E227" s="3" t="s">
        <v>47</v>
      </c>
      <c r="F227" s="6" t="s">
        <v>106</v>
      </c>
      <c r="G227" s="6">
        <v>247</v>
      </c>
      <c r="H227" s="1">
        <v>110</v>
      </c>
      <c r="I227" s="122"/>
    </row>
    <row r="228" spans="1:9" ht="16.5" thickBot="1">
      <c r="A228" s="122"/>
      <c r="B228" s="20" t="s">
        <v>361</v>
      </c>
      <c r="C228" s="1"/>
      <c r="D228" s="3" t="s">
        <v>53</v>
      </c>
      <c r="E228" s="3" t="s">
        <v>47</v>
      </c>
      <c r="F228" s="6" t="s">
        <v>362</v>
      </c>
      <c r="G228" s="6">
        <v>244</v>
      </c>
      <c r="H228" s="1">
        <v>168.4</v>
      </c>
      <c r="I228" s="122"/>
    </row>
    <row r="229" spans="1:9" ht="16.5" thickBot="1">
      <c r="A229" s="122"/>
      <c r="B229" s="20" t="s">
        <v>360</v>
      </c>
      <c r="C229" s="1"/>
      <c r="D229" s="3" t="s">
        <v>53</v>
      </c>
      <c r="E229" s="3" t="s">
        <v>47</v>
      </c>
      <c r="F229" s="6" t="s">
        <v>363</v>
      </c>
      <c r="G229" s="6">
        <v>244</v>
      </c>
      <c r="H229" s="1">
        <v>212.6</v>
      </c>
      <c r="I229" s="122"/>
    </row>
    <row r="230" spans="1:9" ht="32.25" thickBot="1">
      <c r="A230" s="122"/>
      <c r="B230" s="20" t="s">
        <v>351</v>
      </c>
      <c r="C230" s="1"/>
      <c r="D230" s="3" t="s">
        <v>53</v>
      </c>
      <c r="E230" s="3" t="s">
        <v>47</v>
      </c>
      <c r="F230" s="6" t="s">
        <v>364</v>
      </c>
      <c r="G230" s="6">
        <v>350</v>
      </c>
      <c r="H230" s="1">
        <v>53.2</v>
      </c>
      <c r="I230" s="122"/>
    </row>
    <row r="231" spans="1:9" ht="32.25" thickBot="1">
      <c r="A231" s="122"/>
      <c r="B231" s="24" t="s">
        <v>107</v>
      </c>
      <c r="C231" s="26"/>
      <c r="D231" s="27" t="s">
        <v>53</v>
      </c>
      <c r="E231" s="27" t="s">
        <v>44</v>
      </c>
      <c r="F231" s="25"/>
      <c r="G231" s="25"/>
      <c r="H231" s="26">
        <f>SUM(H234:H237)</f>
        <v>1699.1</v>
      </c>
      <c r="I231" s="122"/>
    </row>
    <row r="232" spans="1:9" ht="16.5" thickBot="1">
      <c r="A232" s="122"/>
      <c r="B232" s="21" t="s">
        <v>108</v>
      </c>
      <c r="C232" s="2"/>
      <c r="D232" s="8" t="s">
        <v>53</v>
      </c>
      <c r="E232" s="8" t="s">
        <v>44</v>
      </c>
      <c r="F232" s="2" t="s">
        <v>109</v>
      </c>
      <c r="G232" s="1"/>
      <c r="H232" s="2"/>
      <c r="I232" s="122"/>
    </row>
    <row r="233" spans="1:9" ht="16.5" thickBot="1">
      <c r="A233" s="122"/>
      <c r="B233" s="21" t="s">
        <v>110</v>
      </c>
      <c r="C233" s="2"/>
      <c r="D233" s="3" t="s">
        <v>53</v>
      </c>
      <c r="E233" s="3" t="s">
        <v>44</v>
      </c>
      <c r="F233" s="6" t="s">
        <v>109</v>
      </c>
      <c r="G233" s="1"/>
      <c r="H233" s="1"/>
      <c r="I233" s="122"/>
    </row>
    <row r="234" spans="1:9" ht="32.25" thickBot="1">
      <c r="A234" s="122"/>
      <c r="B234" s="54" t="s">
        <v>98</v>
      </c>
      <c r="C234" s="55"/>
      <c r="D234" s="3" t="s">
        <v>53</v>
      </c>
      <c r="E234" s="3" t="s">
        <v>44</v>
      </c>
      <c r="F234" s="6" t="s">
        <v>109</v>
      </c>
      <c r="G234" s="6">
        <v>111</v>
      </c>
      <c r="H234" s="1">
        <v>1305</v>
      </c>
      <c r="I234" s="122"/>
    </row>
    <row r="235" spans="1:9" ht="47.25" customHeight="1" thickBot="1">
      <c r="A235" s="122"/>
      <c r="B235" s="54" t="s">
        <v>7</v>
      </c>
      <c r="C235" s="55"/>
      <c r="D235" s="3" t="s">
        <v>53</v>
      </c>
      <c r="E235" s="3" t="s">
        <v>44</v>
      </c>
      <c r="F235" s="6" t="s">
        <v>109</v>
      </c>
      <c r="G235" s="6">
        <v>119</v>
      </c>
      <c r="H235" s="1">
        <v>394.1</v>
      </c>
      <c r="I235" s="122"/>
    </row>
    <row r="236" spans="1:9" ht="32.25" customHeight="1" hidden="1" thickBot="1">
      <c r="A236" s="122"/>
      <c r="B236" s="54" t="s">
        <v>9</v>
      </c>
      <c r="C236" s="55"/>
      <c r="D236" s="3" t="s">
        <v>53</v>
      </c>
      <c r="E236" s="3" t="s">
        <v>44</v>
      </c>
      <c r="F236" s="6" t="s">
        <v>109</v>
      </c>
      <c r="G236" s="6">
        <v>244</v>
      </c>
      <c r="H236" s="1"/>
      <c r="I236" s="122"/>
    </row>
    <row r="237" spans="1:9" ht="16.5" customHeight="1" hidden="1" thickBot="1">
      <c r="A237" s="122"/>
      <c r="B237" s="20" t="s">
        <v>33</v>
      </c>
      <c r="C237" s="1"/>
      <c r="D237" s="3" t="s">
        <v>53</v>
      </c>
      <c r="E237" s="3" t="s">
        <v>44</v>
      </c>
      <c r="F237" s="6" t="s">
        <v>109</v>
      </c>
      <c r="G237" s="6">
        <v>850</v>
      </c>
      <c r="H237" s="1"/>
      <c r="I237" s="122"/>
    </row>
    <row r="238" spans="1:9" ht="16.5" thickBot="1">
      <c r="A238" s="122"/>
      <c r="B238" s="24" t="s">
        <v>21</v>
      </c>
      <c r="C238" s="26"/>
      <c r="D238" s="31">
        <v>10</v>
      </c>
      <c r="E238" s="60"/>
      <c r="F238" s="25"/>
      <c r="G238" s="25"/>
      <c r="H238" s="26">
        <f>SUM(H239+H242)</f>
        <v>5978.1</v>
      </c>
      <c r="I238" s="122"/>
    </row>
    <row r="239" spans="1:9" ht="16.5" thickBot="1">
      <c r="A239" s="122"/>
      <c r="B239" s="24" t="s">
        <v>22</v>
      </c>
      <c r="C239" s="26"/>
      <c r="D239" s="33">
        <v>10</v>
      </c>
      <c r="E239" s="33" t="s">
        <v>47</v>
      </c>
      <c r="F239" s="25"/>
      <c r="G239" s="25"/>
      <c r="H239" s="25">
        <v>2160</v>
      </c>
      <c r="I239" s="122"/>
    </row>
    <row r="240" spans="1:9" ht="32.25" thickBot="1">
      <c r="A240" s="122"/>
      <c r="B240" s="92" t="s">
        <v>111</v>
      </c>
      <c r="C240" s="6"/>
      <c r="D240" s="3">
        <v>10</v>
      </c>
      <c r="E240" s="3" t="s">
        <v>47</v>
      </c>
      <c r="F240" s="6" t="s">
        <v>112</v>
      </c>
      <c r="G240" s="1"/>
      <c r="H240" s="1">
        <v>2160</v>
      </c>
      <c r="I240" s="122"/>
    </row>
    <row r="241" spans="1:9" ht="16.5" thickBot="1">
      <c r="A241" s="122"/>
      <c r="B241" s="92" t="s">
        <v>23</v>
      </c>
      <c r="C241" s="6"/>
      <c r="D241" s="3">
        <v>10</v>
      </c>
      <c r="E241" s="3" t="s">
        <v>47</v>
      </c>
      <c r="F241" s="6" t="s">
        <v>112</v>
      </c>
      <c r="G241" s="6">
        <v>312</v>
      </c>
      <c r="H241" s="1">
        <v>2160</v>
      </c>
      <c r="I241" s="122"/>
    </row>
    <row r="242" spans="1:9" ht="16.5" thickBot="1">
      <c r="A242" s="122"/>
      <c r="B242" s="24" t="s">
        <v>24</v>
      </c>
      <c r="C242" s="26"/>
      <c r="D242" s="31">
        <v>10</v>
      </c>
      <c r="E242" s="31" t="s">
        <v>44</v>
      </c>
      <c r="F242" s="25"/>
      <c r="G242" s="25"/>
      <c r="H242" s="23">
        <f>SUM(H244+H246+H248+H250)</f>
        <v>3818.1</v>
      </c>
      <c r="I242" s="122"/>
    </row>
    <row r="243" spans="1:9" ht="32.25" thickBot="1">
      <c r="A243" s="122"/>
      <c r="B243" s="51" t="s">
        <v>124</v>
      </c>
      <c r="C243" s="52"/>
      <c r="D243" s="33">
        <v>10</v>
      </c>
      <c r="E243" s="33" t="s">
        <v>44</v>
      </c>
      <c r="F243" s="25"/>
      <c r="G243" s="25"/>
      <c r="H243" s="25"/>
      <c r="I243" s="122"/>
    </row>
    <row r="244" spans="1:9" ht="16.5" thickBot="1">
      <c r="A244" s="122"/>
      <c r="B244" s="92" t="s">
        <v>23</v>
      </c>
      <c r="C244" s="6"/>
      <c r="D244" s="3">
        <v>10</v>
      </c>
      <c r="E244" s="3" t="s">
        <v>44</v>
      </c>
      <c r="F244" s="1" t="s">
        <v>192</v>
      </c>
      <c r="G244" s="6">
        <v>313</v>
      </c>
      <c r="H244" s="1"/>
      <c r="I244" s="122"/>
    </row>
    <row r="245" spans="1:9" ht="48" thickBot="1">
      <c r="A245" s="122"/>
      <c r="B245" s="58" t="s">
        <v>125</v>
      </c>
      <c r="C245" s="34"/>
      <c r="D245" s="33">
        <v>10</v>
      </c>
      <c r="E245" s="33" t="s">
        <v>44</v>
      </c>
      <c r="F245" s="25"/>
      <c r="G245" s="25"/>
      <c r="H245" s="25">
        <v>896</v>
      </c>
      <c r="I245" s="122"/>
    </row>
    <row r="246" spans="1:9" ht="16.5" thickBot="1">
      <c r="A246" s="122"/>
      <c r="B246" s="92" t="s">
        <v>23</v>
      </c>
      <c r="C246" s="6"/>
      <c r="D246" s="3">
        <v>10</v>
      </c>
      <c r="E246" s="3" t="s">
        <v>44</v>
      </c>
      <c r="F246" s="1" t="s">
        <v>365</v>
      </c>
      <c r="G246" s="6">
        <v>313</v>
      </c>
      <c r="H246" s="1">
        <v>896</v>
      </c>
      <c r="I246" s="122"/>
    </row>
    <row r="247" spans="1:9" ht="63.75" thickBot="1">
      <c r="A247" s="122"/>
      <c r="B247" s="24" t="s">
        <v>25</v>
      </c>
      <c r="C247" s="26"/>
      <c r="D247" s="33">
        <v>10</v>
      </c>
      <c r="E247" s="33" t="s">
        <v>44</v>
      </c>
      <c r="F247" s="34">
        <v>2250040820</v>
      </c>
      <c r="G247" s="25"/>
      <c r="H247" s="23">
        <f>H248</f>
        <v>2400</v>
      </c>
      <c r="I247" s="122"/>
    </row>
    <row r="248" spans="1:9" ht="16.5" thickBot="1">
      <c r="A248" s="122"/>
      <c r="B248" s="92" t="s">
        <v>23</v>
      </c>
      <c r="C248" s="6"/>
      <c r="D248" s="3">
        <v>10</v>
      </c>
      <c r="E248" s="3" t="s">
        <v>44</v>
      </c>
      <c r="F248" s="6">
        <v>2250040820</v>
      </c>
      <c r="G248" s="6">
        <v>412</v>
      </c>
      <c r="H248" s="98">
        <v>2400</v>
      </c>
      <c r="I248" s="122"/>
    </row>
    <row r="249" spans="1:9" ht="111" thickBot="1">
      <c r="A249" s="122"/>
      <c r="B249" s="24" t="s">
        <v>113</v>
      </c>
      <c r="C249" s="26"/>
      <c r="D249" s="33">
        <v>10</v>
      </c>
      <c r="E249" s="33" t="s">
        <v>44</v>
      </c>
      <c r="F249" s="34">
        <v>2230181540</v>
      </c>
      <c r="G249" s="25"/>
      <c r="H249" s="25">
        <f>H250</f>
        <v>522.1</v>
      </c>
      <c r="I249" s="122"/>
    </row>
    <row r="250" spans="1:9" ht="16.5" thickBot="1">
      <c r="A250" s="122"/>
      <c r="B250" s="54" t="s">
        <v>23</v>
      </c>
      <c r="C250" s="55"/>
      <c r="D250" s="3">
        <v>10</v>
      </c>
      <c r="E250" s="3" t="s">
        <v>44</v>
      </c>
      <c r="F250" s="6">
        <v>2230181540</v>
      </c>
      <c r="G250" s="6">
        <v>313</v>
      </c>
      <c r="H250" s="1">
        <v>522.1</v>
      </c>
      <c r="I250" s="122"/>
    </row>
    <row r="251" spans="1:9" ht="16.5" thickBot="1">
      <c r="A251" s="122"/>
      <c r="B251" s="24" t="s">
        <v>26</v>
      </c>
      <c r="C251" s="26"/>
      <c r="D251" s="31">
        <v>11</v>
      </c>
      <c r="E251" s="60"/>
      <c r="F251" s="25"/>
      <c r="G251" s="25"/>
      <c r="H251" s="26">
        <f>H254+H255+H256</f>
        <v>250</v>
      </c>
      <c r="I251" s="122"/>
    </row>
    <row r="252" spans="1:9" ht="16.5" thickBot="1">
      <c r="A252" s="122"/>
      <c r="B252" s="21" t="s">
        <v>27</v>
      </c>
      <c r="C252" s="2"/>
      <c r="D252" s="3">
        <v>11</v>
      </c>
      <c r="E252" s="3" t="s">
        <v>52</v>
      </c>
      <c r="F252" s="1"/>
      <c r="G252" s="1"/>
      <c r="H252" s="2">
        <v>250</v>
      </c>
      <c r="I252" s="122"/>
    </row>
    <row r="253" spans="1:9" ht="32.25" thickBot="1">
      <c r="A253" s="122"/>
      <c r="B253" s="20" t="s">
        <v>28</v>
      </c>
      <c r="C253" s="1"/>
      <c r="D253" s="3">
        <v>11</v>
      </c>
      <c r="E253" s="3" t="s">
        <v>52</v>
      </c>
      <c r="F253" s="6">
        <v>2410187010</v>
      </c>
      <c r="G253" s="1"/>
      <c r="H253" s="2">
        <v>250</v>
      </c>
      <c r="I253" s="122"/>
    </row>
    <row r="254" spans="1:9" ht="16.5" thickBot="1">
      <c r="A254" s="122"/>
      <c r="B254" s="20" t="s">
        <v>366</v>
      </c>
      <c r="C254" s="1"/>
      <c r="D254" s="3">
        <v>11</v>
      </c>
      <c r="E254" s="3" t="s">
        <v>52</v>
      </c>
      <c r="F254" s="6">
        <v>2410187010</v>
      </c>
      <c r="G254" s="1">
        <v>112</v>
      </c>
      <c r="H254" s="2">
        <v>5</v>
      </c>
      <c r="I254" s="122"/>
    </row>
    <row r="255" spans="1:9" ht="16.5" thickBot="1">
      <c r="A255" s="122"/>
      <c r="B255" s="20" t="s">
        <v>360</v>
      </c>
      <c r="C255" s="1"/>
      <c r="D255" s="3">
        <v>11</v>
      </c>
      <c r="E255" s="3" t="s">
        <v>52</v>
      </c>
      <c r="F255" s="6">
        <v>2410187010</v>
      </c>
      <c r="G255" s="1">
        <v>113</v>
      </c>
      <c r="H255" s="2">
        <v>35</v>
      </c>
      <c r="I255" s="122"/>
    </row>
    <row r="256" spans="1:9" ht="16.5" thickBot="1">
      <c r="A256" s="122"/>
      <c r="B256" s="20" t="s">
        <v>361</v>
      </c>
      <c r="C256" s="1"/>
      <c r="D256" s="3">
        <v>11</v>
      </c>
      <c r="E256" s="3" t="s">
        <v>52</v>
      </c>
      <c r="F256" s="6">
        <v>2410187010</v>
      </c>
      <c r="G256" s="1">
        <v>244</v>
      </c>
      <c r="H256" s="2">
        <v>210</v>
      </c>
      <c r="I256" s="122"/>
    </row>
    <row r="257" spans="1:9" ht="0.75" customHeight="1" thickBot="1">
      <c r="A257" s="122"/>
      <c r="B257" s="54" t="s">
        <v>9</v>
      </c>
      <c r="C257" s="55"/>
      <c r="D257" s="3">
        <v>11</v>
      </c>
      <c r="E257" s="3" t="s">
        <v>52</v>
      </c>
      <c r="F257" s="6">
        <v>2410187010</v>
      </c>
      <c r="G257" s="6">
        <v>244</v>
      </c>
      <c r="H257" s="2"/>
      <c r="I257" s="122"/>
    </row>
    <row r="258" spans="1:9" ht="16.5" customHeight="1" hidden="1" thickBot="1">
      <c r="A258" s="122"/>
      <c r="B258" s="54" t="s">
        <v>309</v>
      </c>
      <c r="C258" s="55"/>
      <c r="D258" s="3">
        <v>11</v>
      </c>
      <c r="E258" s="3" t="s">
        <v>52</v>
      </c>
      <c r="F258" s="6">
        <v>2410187010</v>
      </c>
      <c r="G258" s="6">
        <v>350</v>
      </c>
      <c r="H258" s="2"/>
      <c r="I258" s="122"/>
    </row>
    <row r="259" spans="1:9" ht="15.75">
      <c r="A259" s="122"/>
      <c r="B259" s="35" t="s">
        <v>29</v>
      </c>
      <c r="C259" s="44"/>
      <c r="D259" s="43">
        <v>12</v>
      </c>
      <c r="E259" s="99"/>
      <c r="F259" s="100"/>
      <c r="G259" s="100"/>
      <c r="H259" s="44">
        <f>H260</f>
        <v>3642</v>
      </c>
      <c r="I259" s="122"/>
    </row>
    <row r="260" spans="1:9" ht="15.75">
      <c r="A260" s="122"/>
      <c r="B260" s="129" t="s">
        <v>30</v>
      </c>
      <c r="C260" s="42"/>
      <c r="D260" s="101">
        <v>12</v>
      </c>
      <c r="E260" s="101" t="s">
        <v>52</v>
      </c>
      <c r="F260" s="102" t="s">
        <v>114</v>
      </c>
      <c r="G260" s="81"/>
      <c r="H260" s="126">
        <f>H261</f>
        <v>3642</v>
      </c>
      <c r="I260" s="122"/>
    </row>
    <row r="261" spans="1:9" ht="32.25" thickBot="1">
      <c r="A261" s="122"/>
      <c r="B261" s="103" t="s">
        <v>103</v>
      </c>
      <c r="C261" s="96"/>
      <c r="D261" s="104">
        <v>12</v>
      </c>
      <c r="E261" s="104" t="s">
        <v>52</v>
      </c>
      <c r="F261" s="105" t="s">
        <v>114</v>
      </c>
      <c r="G261" s="106"/>
      <c r="H261" s="125">
        <f>H262+H263+H264+H265+H266+H267+H268+H269</f>
        <v>3642</v>
      </c>
      <c r="I261" s="122"/>
    </row>
    <row r="262" spans="1:9" ht="32.25" thickBot="1">
      <c r="A262" s="122"/>
      <c r="B262" s="103" t="s">
        <v>98</v>
      </c>
      <c r="C262" s="96"/>
      <c r="D262" s="101">
        <v>12</v>
      </c>
      <c r="E262" s="101" t="s">
        <v>52</v>
      </c>
      <c r="F262" s="102" t="s">
        <v>114</v>
      </c>
      <c r="G262" s="81">
        <v>111</v>
      </c>
      <c r="H262" s="126">
        <v>2607.3</v>
      </c>
      <c r="I262" s="122"/>
    </row>
    <row r="263" spans="1:9" ht="48" thickBot="1">
      <c r="A263" s="122"/>
      <c r="B263" s="103" t="s">
        <v>7</v>
      </c>
      <c r="C263" s="96"/>
      <c r="D263" s="101">
        <v>12</v>
      </c>
      <c r="E263" s="101" t="s">
        <v>52</v>
      </c>
      <c r="F263" s="102" t="s">
        <v>114</v>
      </c>
      <c r="G263" s="81">
        <v>119</v>
      </c>
      <c r="H263" s="126">
        <v>787.5</v>
      </c>
      <c r="I263" s="122"/>
    </row>
    <row r="264" spans="1:9" ht="16.5" thickBot="1">
      <c r="A264" s="122"/>
      <c r="B264" s="103" t="s">
        <v>197</v>
      </c>
      <c r="C264" s="96"/>
      <c r="D264" s="101">
        <v>12</v>
      </c>
      <c r="E264" s="101" t="s">
        <v>52</v>
      </c>
      <c r="F264" s="102" t="s">
        <v>114</v>
      </c>
      <c r="G264" s="81">
        <v>112</v>
      </c>
      <c r="H264" s="126">
        <v>10</v>
      </c>
      <c r="I264" s="122"/>
    </row>
    <row r="265" spans="1:9" ht="31.5">
      <c r="A265" s="122"/>
      <c r="B265" s="127" t="s">
        <v>327</v>
      </c>
      <c r="C265" s="107"/>
      <c r="D265" s="101">
        <v>12</v>
      </c>
      <c r="E265" s="101" t="s">
        <v>52</v>
      </c>
      <c r="F265" s="102" t="s">
        <v>114</v>
      </c>
      <c r="G265" s="81">
        <v>242</v>
      </c>
      <c r="H265" s="126">
        <v>12</v>
      </c>
      <c r="I265" s="122"/>
    </row>
    <row r="266" spans="1:9" ht="31.5">
      <c r="A266" s="122"/>
      <c r="B266" s="108" t="s">
        <v>9</v>
      </c>
      <c r="C266" s="96"/>
      <c r="D266" s="101">
        <v>12</v>
      </c>
      <c r="E266" s="101" t="s">
        <v>52</v>
      </c>
      <c r="F266" s="102" t="s">
        <v>114</v>
      </c>
      <c r="G266" s="81">
        <v>244</v>
      </c>
      <c r="H266" s="126">
        <v>160</v>
      </c>
      <c r="I266" s="122"/>
    </row>
    <row r="267" spans="1:9" ht="15.75">
      <c r="A267" s="122"/>
      <c r="B267" s="108" t="s">
        <v>339</v>
      </c>
      <c r="C267" s="96"/>
      <c r="D267" s="101" t="s">
        <v>310</v>
      </c>
      <c r="E267" s="101" t="s">
        <v>52</v>
      </c>
      <c r="F267" s="102">
        <v>2520200190</v>
      </c>
      <c r="G267" s="81">
        <v>242</v>
      </c>
      <c r="H267" s="126">
        <v>4.2</v>
      </c>
      <c r="I267" s="122"/>
    </row>
    <row r="268" spans="1:9" ht="15.75">
      <c r="A268" s="122"/>
      <c r="B268" s="128" t="s">
        <v>328</v>
      </c>
      <c r="C268" s="109"/>
      <c r="D268" s="101">
        <v>12</v>
      </c>
      <c r="E268" s="101" t="s">
        <v>52</v>
      </c>
      <c r="F268" s="102" t="s">
        <v>114</v>
      </c>
      <c r="G268" s="81">
        <v>247</v>
      </c>
      <c r="H268" s="126">
        <v>56</v>
      </c>
      <c r="I268" s="122"/>
    </row>
    <row r="269" spans="1:9" ht="13.5" customHeight="1">
      <c r="A269" s="122"/>
      <c r="B269" s="130" t="s">
        <v>33</v>
      </c>
      <c r="C269" s="110"/>
      <c r="D269" s="101">
        <v>12</v>
      </c>
      <c r="E269" s="101" t="s">
        <v>52</v>
      </c>
      <c r="F269" s="102" t="s">
        <v>114</v>
      </c>
      <c r="G269" s="102">
        <v>850</v>
      </c>
      <c r="H269" s="126">
        <v>5</v>
      </c>
      <c r="I269" s="122"/>
    </row>
    <row r="270" spans="1:9" ht="32.25" thickBot="1">
      <c r="A270" s="122"/>
      <c r="B270" s="24" t="s">
        <v>31</v>
      </c>
      <c r="C270" s="26"/>
      <c r="D270" s="31">
        <v>13</v>
      </c>
      <c r="E270" s="27" t="s">
        <v>47</v>
      </c>
      <c r="F270" s="25"/>
      <c r="G270" s="25"/>
      <c r="H270" s="26">
        <f>H271</f>
        <v>22</v>
      </c>
      <c r="I270" s="122"/>
    </row>
    <row r="271" spans="1:9" ht="32.25" thickBot="1">
      <c r="A271" s="122"/>
      <c r="B271" s="54" t="s">
        <v>115</v>
      </c>
      <c r="C271" s="55"/>
      <c r="D271" s="3">
        <v>13</v>
      </c>
      <c r="E271" s="3" t="s">
        <v>47</v>
      </c>
      <c r="F271" s="1"/>
      <c r="G271" s="1"/>
      <c r="H271" s="2">
        <v>22</v>
      </c>
      <c r="I271" s="122"/>
    </row>
    <row r="272" spans="1:9" ht="32.25" thickBot="1">
      <c r="A272" s="122"/>
      <c r="B272" s="54" t="s">
        <v>116</v>
      </c>
      <c r="C272" s="55"/>
      <c r="D272" s="3">
        <v>13</v>
      </c>
      <c r="E272" s="3" t="s">
        <v>47</v>
      </c>
      <c r="F272" s="6" t="s">
        <v>117</v>
      </c>
      <c r="G272" s="1"/>
      <c r="H272" s="2">
        <v>22</v>
      </c>
      <c r="I272" s="122"/>
    </row>
    <row r="273" spans="1:9" ht="16.5" thickBot="1">
      <c r="A273" s="122"/>
      <c r="B273" s="54" t="s">
        <v>32</v>
      </c>
      <c r="C273" s="55"/>
      <c r="D273" s="3">
        <v>13</v>
      </c>
      <c r="E273" s="3" t="s">
        <v>47</v>
      </c>
      <c r="F273" s="6" t="s">
        <v>118</v>
      </c>
      <c r="G273" s="1"/>
      <c r="H273" s="2">
        <v>22</v>
      </c>
      <c r="I273" s="122"/>
    </row>
    <row r="274" spans="1:9" ht="25.5" customHeight="1" thickBot="1">
      <c r="A274" s="122"/>
      <c r="B274" s="54" t="s">
        <v>119</v>
      </c>
      <c r="C274" s="55"/>
      <c r="D274" s="3">
        <v>13</v>
      </c>
      <c r="E274" s="3" t="s">
        <v>47</v>
      </c>
      <c r="F274" s="6" t="s">
        <v>118</v>
      </c>
      <c r="G274" s="6">
        <v>730</v>
      </c>
      <c r="H274" s="2">
        <v>22</v>
      </c>
      <c r="I274" s="122"/>
    </row>
    <row r="275" spans="1:9" ht="25.5" customHeight="1" thickBot="1">
      <c r="A275" s="122"/>
      <c r="B275" s="111" t="s">
        <v>335</v>
      </c>
      <c r="C275" s="112"/>
      <c r="D275" s="113" t="s">
        <v>201</v>
      </c>
      <c r="E275" s="113"/>
      <c r="F275" s="114"/>
      <c r="G275" s="114"/>
      <c r="H275" s="115">
        <f>H276+H277+H279</f>
        <v>39283</v>
      </c>
      <c r="I275" s="122"/>
    </row>
    <row r="276" spans="1:9" ht="25.5" customHeight="1">
      <c r="A276" s="122"/>
      <c r="B276" s="63" t="s">
        <v>336</v>
      </c>
      <c r="C276" s="69"/>
      <c r="D276" s="116" t="s">
        <v>201</v>
      </c>
      <c r="E276" s="116" t="s">
        <v>47</v>
      </c>
      <c r="F276" s="84">
        <v>2610160010</v>
      </c>
      <c r="G276" s="84">
        <v>511</v>
      </c>
      <c r="H276" s="117">
        <v>37991</v>
      </c>
      <c r="I276" s="122"/>
    </row>
    <row r="277" spans="1:9" ht="20.25" customHeight="1">
      <c r="A277" s="122"/>
      <c r="B277" s="133" t="s">
        <v>274</v>
      </c>
      <c r="C277" s="134"/>
      <c r="D277" s="135" t="s">
        <v>201</v>
      </c>
      <c r="E277" s="135" t="s">
        <v>52</v>
      </c>
      <c r="F277" s="136">
        <v>2610160010</v>
      </c>
      <c r="G277" s="136">
        <v>512</v>
      </c>
      <c r="H277" s="137">
        <v>1084</v>
      </c>
      <c r="I277" s="122"/>
    </row>
    <row r="278" spans="1:9" ht="30" customHeight="1">
      <c r="A278" s="122"/>
      <c r="B278" s="140" t="s">
        <v>396</v>
      </c>
      <c r="C278" s="140"/>
      <c r="D278" s="101"/>
      <c r="E278" s="101"/>
      <c r="F278" s="102"/>
      <c r="G278" s="102"/>
      <c r="H278" s="141" t="s">
        <v>391</v>
      </c>
      <c r="I278" s="122"/>
    </row>
    <row r="279" spans="1:9" ht="16.5" customHeight="1">
      <c r="A279" s="122"/>
      <c r="B279" s="131" t="s">
        <v>346</v>
      </c>
      <c r="C279" s="118"/>
      <c r="D279" s="119" t="s">
        <v>45</v>
      </c>
      <c r="E279" s="119" t="s">
        <v>48</v>
      </c>
      <c r="F279" s="119" t="s">
        <v>375</v>
      </c>
      <c r="G279" s="119" t="s">
        <v>368</v>
      </c>
      <c r="H279" s="143" t="s">
        <v>376</v>
      </c>
      <c r="I279" s="122"/>
    </row>
    <row r="280" spans="1:9" ht="15.75">
      <c r="A280" s="122"/>
      <c r="B280" s="132" t="s">
        <v>346</v>
      </c>
      <c r="C280" s="119"/>
      <c r="D280" s="119" t="s">
        <v>44</v>
      </c>
      <c r="E280" s="119" t="s">
        <v>310</v>
      </c>
      <c r="F280" s="119" t="s">
        <v>367</v>
      </c>
      <c r="G280" s="119" t="s">
        <v>368</v>
      </c>
      <c r="H280" s="143" t="s">
        <v>369</v>
      </c>
      <c r="I280" s="122"/>
    </row>
    <row r="281" spans="1:9" ht="15.75">
      <c r="A281" s="122"/>
      <c r="B281" s="132" t="s">
        <v>346</v>
      </c>
      <c r="C281" s="119"/>
      <c r="D281" s="119" t="s">
        <v>45</v>
      </c>
      <c r="E281" s="119" t="s">
        <v>52</v>
      </c>
      <c r="F281" s="119" t="s">
        <v>370</v>
      </c>
      <c r="G281" s="119" t="s">
        <v>371</v>
      </c>
      <c r="H281" s="143" t="s">
        <v>372</v>
      </c>
      <c r="I281" s="122"/>
    </row>
    <row r="282" spans="1:9" ht="15.75">
      <c r="A282" s="122"/>
      <c r="B282" s="132" t="s">
        <v>346</v>
      </c>
      <c r="C282" s="119"/>
      <c r="D282" s="119" t="s">
        <v>45</v>
      </c>
      <c r="E282" s="119" t="s">
        <v>52</v>
      </c>
      <c r="F282" s="119" t="s">
        <v>373</v>
      </c>
      <c r="G282" s="119" t="s">
        <v>368</v>
      </c>
      <c r="H282" s="143" t="s">
        <v>374</v>
      </c>
      <c r="I282" s="122"/>
    </row>
    <row r="283" spans="1:9" ht="15.75">
      <c r="A283" s="122"/>
      <c r="B283" s="132" t="s">
        <v>346</v>
      </c>
      <c r="C283" s="119"/>
      <c r="D283" s="119" t="s">
        <v>45</v>
      </c>
      <c r="E283" s="119" t="s">
        <v>48</v>
      </c>
      <c r="F283" s="119" t="s">
        <v>377</v>
      </c>
      <c r="G283" s="119" t="s">
        <v>368</v>
      </c>
      <c r="H283" s="143" t="s">
        <v>378</v>
      </c>
      <c r="I283" s="122"/>
    </row>
    <row r="284" spans="1:9" ht="15.75">
      <c r="A284" s="122"/>
      <c r="B284" s="132" t="s">
        <v>346</v>
      </c>
      <c r="C284" s="120"/>
      <c r="D284" s="119" t="s">
        <v>53</v>
      </c>
      <c r="E284" s="119" t="s">
        <v>47</v>
      </c>
      <c r="F284" s="119" t="s">
        <v>379</v>
      </c>
      <c r="G284" s="119">
        <v>521</v>
      </c>
      <c r="H284" s="143">
        <v>18891.7</v>
      </c>
      <c r="I284" s="122"/>
    </row>
    <row r="285" spans="1:9" ht="15.75">
      <c r="A285" s="122"/>
      <c r="B285" s="132" t="s">
        <v>346</v>
      </c>
      <c r="C285" s="120"/>
      <c r="D285" s="119" t="s">
        <v>47</v>
      </c>
      <c r="E285" s="119" t="s">
        <v>52</v>
      </c>
      <c r="F285" s="119" t="s">
        <v>380</v>
      </c>
      <c r="G285" s="119" t="s">
        <v>368</v>
      </c>
      <c r="H285" s="143" t="s">
        <v>381</v>
      </c>
      <c r="I285" s="122"/>
    </row>
    <row r="286" spans="1:9" ht="15.75">
      <c r="A286" s="122"/>
      <c r="B286" s="132" t="s">
        <v>346</v>
      </c>
      <c r="C286" s="120"/>
      <c r="D286" s="119" t="s">
        <v>47</v>
      </c>
      <c r="E286" s="119" t="s">
        <v>44</v>
      </c>
      <c r="F286" s="119" t="s">
        <v>382</v>
      </c>
      <c r="G286" s="119" t="s">
        <v>368</v>
      </c>
      <c r="H286" s="143" t="s">
        <v>383</v>
      </c>
      <c r="I286" s="122"/>
    </row>
    <row r="287" spans="1:9" ht="15.75">
      <c r="A287" s="122"/>
      <c r="B287" s="132" t="s">
        <v>346</v>
      </c>
      <c r="C287" s="121"/>
      <c r="D287" s="119" t="s">
        <v>47</v>
      </c>
      <c r="E287" s="119" t="s">
        <v>44</v>
      </c>
      <c r="F287" s="119" t="s">
        <v>384</v>
      </c>
      <c r="G287" s="119" t="s">
        <v>368</v>
      </c>
      <c r="H287" s="143" t="s">
        <v>385</v>
      </c>
      <c r="I287" s="122"/>
    </row>
    <row r="288" spans="1:9" ht="15.75">
      <c r="A288" s="122"/>
      <c r="B288" s="132"/>
      <c r="C288" s="121"/>
      <c r="D288" s="119" t="s">
        <v>47</v>
      </c>
      <c r="E288" s="119" t="s">
        <v>46</v>
      </c>
      <c r="F288" s="119" t="s">
        <v>397</v>
      </c>
      <c r="G288" s="119" t="s">
        <v>368</v>
      </c>
      <c r="H288" s="143" t="s">
        <v>398</v>
      </c>
      <c r="I288" s="122"/>
    </row>
    <row r="289" spans="1:9" ht="15.75">
      <c r="A289" s="122"/>
      <c r="B289" s="138" t="s">
        <v>43</v>
      </c>
      <c r="C289" s="120"/>
      <c r="D289" s="120"/>
      <c r="E289" s="120"/>
      <c r="F289" s="120"/>
      <c r="G289" s="120"/>
      <c r="H289" s="143" t="s">
        <v>395</v>
      </c>
      <c r="I289" s="122"/>
    </row>
    <row r="290" spans="2:8" ht="15.75">
      <c r="B290" s="53"/>
      <c r="C290" s="53"/>
      <c r="D290" s="53"/>
      <c r="E290" s="53"/>
      <c r="F290" s="53"/>
      <c r="G290" s="53"/>
      <c r="H290" s="53"/>
    </row>
    <row r="291" spans="2:8" ht="15.75">
      <c r="B291" s="53"/>
      <c r="C291" s="53"/>
      <c r="D291" s="53"/>
      <c r="E291" s="53"/>
      <c r="F291" s="53"/>
      <c r="G291" s="53"/>
      <c r="H291" s="53"/>
    </row>
  </sheetData>
  <sheetProtection/>
  <mergeCells count="17">
    <mergeCell ref="B7:H7"/>
    <mergeCell ref="B8:H8"/>
    <mergeCell ref="B2:I2"/>
    <mergeCell ref="B3:I3"/>
    <mergeCell ref="B4:I4"/>
    <mergeCell ref="B5:I5"/>
    <mergeCell ref="D42:D43"/>
    <mergeCell ref="E42:E43"/>
    <mergeCell ref="F42:F43"/>
    <mergeCell ref="G42:G43"/>
    <mergeCell ref="H42:H43"/>
    <mergeCell ref="B9:H9"/>
    <mergeCell ref="D10:D11"/>
    <mergeCell ref="E10:E11"/>
    <mergeCell ref="F10:F11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Gulizar</cp:lastModifiedBy>
  <cp:lastPrinted>2023-06-07T11:32:47Z</cp:lastPrinted>
  <dcterms:created xsi:type="dcterms:W3CDTF">2016-12-16T07:53:17Z</dcterms:created>
  <dcterms:modified xsi:type="dcterms:W3CDTF">2023-10-02T12:24:12Z</dcterms:modified>
  <cp:category/>
  <cp:version/>
  <cp:contentType/>
  <cp:contentStatus/>
</cp:coreProperties>
</file>